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284" yWindow="660" windowWidth="19416" windowHeight="11016" tabRatio="839"/>
  </bookViews>
  <sheets>
    <sheet name="0-LEGGIMI" sheetId="15" r:id="rId1"/>
    <sheet name="1-DESCRITTORI BACINO" sheetId="3" r:id="rId2"/>
    <sheet name="2-STIMA LMOMENTI REGIONALI" sheetId="2" r:id="rId3"/>
    <sheet name="3-ANTROPIZZAZIONE LMOMENTI" sheetId="4" r:id="rId4"/>
    <sheet name="4-PARAMETRI DISTRIBUZIONE" sheetId="11" r:id="rId5"/>
    <sheet name="4.1-GRIGLIA &quot;b&quot;" sheetId="9" r:id="rId6"/>
    <sheet name="4.2-GRIGLIA &quot;c&quot;" sheetId="10" r:id="rId7"/>
    <sheet name="5.1-DISTRIBUZIONE di BURR" sheetId="5" r:id="rId8"/>
    <sheet name="5.2-DISTRIBUZIONE di Weibull" sheetId="12" r:id="rId9"/>
    <sheet name="5.3-DISTRIBUZIONE di Pareto" sheetId="14" r:id="rId10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4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21"/>
  <c r="B7"/>
  <c r="B4"/>
  <c r="B5"/>
  <c r="B385"/>
  <c r="C385"/>
  <c r="B384"/>
  <c r="C384"/>
  <c r="B383"/>
  <c r="C383"/>
  <c r="B382"/>
  <c r="C382"/>
  <c r="B381"/>
  <c r="C381"/>
  <c r="B380"/>
  <c r="C380"/>
  <c r="B379"/>
  <c r="C379"/>
  <c r="B378"/>
  <c r="C378"/>
  <c r="B377"/>
  <c r="C377"/>
  <c r="B376"/>
  <c r="C376"/>
  <c r="B375"/>
  <c r="C375"/>
  <c r="B374"/>
  <c r="C374"/>
  <c r="B373"/>
  <c r="C373"/>
  <c r="B372"/>
  <c r="C372"/>
  <c r="B371"/>
  <c r="C371"/>
  <c r="B370"/>
  <c r="C370"/>
  <c r="B369"/>
  <c r="C369"/>
  <c r="B368"/>
  <c r="C368"/>
  <c r="B367"/>
  <c r="C367"/>
  <c r="B366"/>
  <c r="C366"/>
  <c r="B365"/>
  <c r="C365"/>
  <c r="B364"/>
  <c r="C364"/>
  <c r="B363"/>
  <c r="C363"/>
  <c r="B362"/>
  <c r="C362"/>
  <c r="B361"/>
  <c r="C361"/>
  <c r="B360"/>
  <c r="C360"/>
  <c r="B359"/>
  <c r="C359"/>
  <c r="B358"/>
  <c r="C358"/>
  <c r="B357"/>
  <c r="C357"/>
  <c r="B356"/>
  <c r="C356"/>
  <c r="B355"/>
  <c r="C355"/>
  <c r="B354"/>
  <c r="C354"/>
  <c r="B353"/>
  <c r="C353"/>
  <c r="B352"/>
  <c r="C352"/>
  <c r="B351"/>
  <c r="C351"/>
  <c r="B350"/>
  <c r="C350"/>
  <c r="B349"/>
  <c r="C349"/>
  <c r="B348"/>
  <c r="C348"/>
  <c r="B347"/>
  <c r="C347"/>
  <c r="B346"/>
  <c r="C346"/>
  <c r="B345"/>
  <c r="C345"/>
  <c r="B344"/>
  <c r="C344"/>
  <c r="B343"/>
  <c r="C343"/>
  <c r="B342"/>
  <c r="C342"/>
  <c r="B341"/>
  <c r="C341"/>
  <c r="B340"/>
  <c r="C340"/>
  <c r="B339"/>
  <c r="C339"/>
  <c r="B338"/>
  <c r="C338"/>
  <c r="B337"/>
  <c r="C337"/>
  <c r="B336"/>
  <c r="C336"/>
  <c r="B335"/>
  <c r="C335"/>
  <c r="B334"/>
  <c r="C334"/>
  <c r="B333"/>
  <c r="C333"/>
  <c r="B332"/>
  <c r="C332"/>
  <c r="B331"/>
  <c r="C331"/>
  <c r="B330"/>
  <c r="C330"/>
  <c r="B329"/>
  <c r="C329"/>
  <c r="B328"/>
  <c r="C328"/>
  <c r="B327"/>
  <c r="C327"/>
  <c r="B326"/>
  <c r="C326"/>
  <c r="B325"/>
  <c r="C325"/>
  <c r="B324"/>
  <c r="C324"/>
  <c r="B323"/>
  <c r="C323"/>
  <c r="B322"/>
  <c r="C322"/>
  <c r="B321"/>
  <c r="C321"/>
  <c r="B320"/>
  <c r="C320"/>
  <c r="B319"/>
  <c r="C319"/>
  <c r="B318"/>
  <c r="C318"/>
  <c r="B317"/>
  <c r="C317"/>
  <c r="B316"/>
  <c r="C316"/>
  <c r="B315"/>
  <c r="C315"/>
  <c r="B314"/>
  <c r="C314"/>
  <c r="B313"/>
  <c r="C313"/>
  <c r="B312"/>
  <c r="C312"/>
  <c r="B311"/>
  <c r="C311"/>
  <c r="B310"/>
  <c r="C310"/>
  <c r="B309"/>
  <c r="C309"/>
  <c r="B308"/>
  <c r="C308"/>
  <c r="B307"/>
  <c r="C307"/>
  <c r="B306"/>
  <c r="C306"/>
  <c r="B305"/>
  <c r="C305"/>
  <c r="B304"/>
  <c r="C304"/>
  <c r="B303"/>
  <c r="C303"/>
  <c r="B302"/>
  <c r="C302"/>
  <c r="B301"/>
  <c r="C301"/>
  <c r="B300"/>
  <c r="C300"/>
  <c r="B299"/>
  <c r="C299"/>
  <c r="B298"/>
  <c r="C298"/>
  <c r="B297"/>
  <c r="C297"/>
  <c r="B296"/>
  <c r="C296"/>
  <c r="B295"/>
  <c r="C295"/>
  <c r="B294"/>
  <c r="C294"/>
  <c r="B293"/>
  <c r="C293"/>
  <c r="B292"/>
  <c r="C292"/>
  <c r="B291"/>
  <c r="C291"/>
  <c r="B290"/>
  <c r="C290"/>
  <c r="B289"/>
  <c r="C289"/>
  <c r="B288"/>
  <c r="C288"/>
  <c r="B287"/>
  <c r="C287"/>
  <c r="B286"/>
  <c r="C286"/>
  <c r="B285"/>
  <c r="C285"/>
  <c r="B284"/>
  <c r="C284"/>
  <c r="B283"/>
  <c r="C283"/>
  <c r="B282"/>
  <c r="C282"/>
  <c r="B281"/>
  <c r="C281"/>
  <c r="B280"/>
  <c r="C280"/>
  <c r="B279"/>
  <c r="C279"/>
  <c r="B278"/>
  <c r="C278"/>
  <c r="B277"/>
  <c r="C277"/>
  <c r="B276"/>
  <c r="C276"/>
  <c r="B275"/>
  <c r="C275"/>
  <c r="B274"/>
  <c r="C274"/>
  <c r="B273"/>
  <c r="C273"/>
  <c r="B272"/>
  <c r="C272"/>
  <c r="B271"/>
  <c r="C271"/>
  <c r="B270"/>
  <c r="C270"/>
  <c r="B269"/>
  <c r="C269"/>
  <c r="B268"/>
  <c r="C268"/>
  <c r="B267"/>
  <c r="C267"/>
  <c r="B266"/>
  <c r="C266"/>
  <c r="B265"/>
  <c r="C265"/>
  <c r="B264"/>
  <c r="C264"/>
  <c r="B263"/>
  <c r="C263"/>
  <c r="B262"/>
  <c r="C262"/>
  <c r="B261"/>
  <c r="C261"/>
  <c r="B260"/>
  <c r="C260"/>
  <c r="B259"/>
  <c r="C259"/>
  <c r="B258"/>
  <c r="C258"/>
  <c r="B257"/>
  <c r="C257"/>
  <c r="B256"/>
  <c r="C256"/>
  <c r="B255"/>
  <c r="C255"/>
  <c r="B254"/>
  <c r="C254"/>
  <c r="B253"/>
  <c r="C253"/>
  <c r="B252"/>
  <c r="C252"/>
  <c r="B251"/>
  <c r="C251"/>
  <c r="B250"/>
  <c r="C250"/>
  <c r="B249"/>
  <c r="C249"/>
  <c r="B248"/>
  <c r="C248"/>
  <c r="B247"/>
  <c r="C247"/>
  <c r="B246"/>
  <c r="C246"/>
  <c r="B245"/>
  <c r="C245"/>
  <c r="B244"/>
  <c r="C244"/>
  <c r="B243"/>
  <c r="C243"/>
  <c r="B242"/>
  <c r="C242"/>
  <c r="B241"/>
  <c r="C241"/>
  <c r="B240"/>
  <c r="C240"/>
  <c r="B239"/>
  <c r="C239"/>
  <c r="B238"/>
  <c r="C238"/>
  <c r="B237"/>
  <c r="C237"/>
  <c r="B236"/>
  <c r="C236"/>
  <c r="B235"/>
  <c r="C235"/>
  <c r="B234"/>
  <c r="C234"/>
  <c r="B233"/>
  <c r="C233"/>
  <c r="B232"/>
  <c r="C232"/>
  <c r="B231"/>
  <c r="C231"/>
  <c r="B230"/>
  <c r="C230"/>
  <c r="B229"/>
  <c r="C229"/>
  <c r="B228"/>
  <c r="C228"/>
  <c r="B227"/>
  <c r="C227"/>
  <c r="B226"/>
  <c r="C226"/>
  <c r="B225"/>
  <c r="C225"/>
  <c r="B224"/>
  <c r="C224"/>
  <c r="B223"/>
  <c r="C223"/>
  <c r="B222"/>
  <c r="C222"/>
  <c r="B221"/>
  <c r="C221"/>
  <c r="B220"/>
  <c r="C220"/>
  <c r="B219"/>
  <c r="C219"/>
  <c r="B218"/>
  <c r="C218"/>
  <c r="B217"/>
  <c r="C217"/>
  <c r="B216"/>
  <c r="C216"/>
  <c r="B215"/>
  <c r="C215"/>
  <c r="B214"/>
  <c r="C214"/>
  <c r="B213"/>
  <c r="C213"/>
  <c r="B212"/>
  <c r="C212"/>
  <c r="B211"/>
  <c r="C211"/>
  <c r="B210"/>
  <c r="C210"/>
  <c r="B209"/>
  <c r="C209"/>
  <c r="B208"/>
  <c r="C208"/>
  <c r="B207"/>
  <c r="C207"/>
  <c r="B206"/>
  <c r="C206"/>
  <c r="B205"/>
  <c r="C205"/>
  <c r="B204"/>
  <c r="C204"/>
  <c r="B203"/>
  <c r="C203"/>
  <c r="B202"/>
  <c r="C202"/>
  <c r="B201"/>
  <c r="C201"/>
  <c r="B200"/>
  <c r="C200"/>
  <c r="B199"/>
  <c r="C199"/>
  <c r="B198"/>
  <c r="C198"/>
  <c r="B197"/>
  <c r="C197"/>
  <c r="B196"/>
  <c r="C196"/>
  <c r="B195"/>
  <c r="C195"/>
  <c r="B194"/>
  <c r="C194"/>
  <c r="B193"/>
  <c r="C193"/>
  <c r="B192"/>
  <c r="C192"/>
  <c r="B191"/>
  <c r="C191"/>
  <c r="B190"/>
  <c r="C190"/>
  <c r="B189"/>
  <c r="C189"/>
  <c r="B188"/>
  <c r="C188"/>
  <c r="B187"/>
  <c r="C187"/>
  <c r="B186"/>
  <c r="C186"/>
  <c r="B185"/>
  <c r="C185"/>
  <c r="B184"/>
  <c r="C184"/>
  <c r="B183"/>
  <c r="C183"/>
  <c r="B182"/>
  <c r="C182"/>
  <c r="B181"/>
  <c r="C181"/>
  <c r="B180"/>
  <c r="C180"/>
  <c r="B179"/>
  <c r="C179"/>
  <c r="B178"/>
  <c r="C178"/>
  <c r="B177"/>
  <c r="C177"/>
  <c r="B176"/>
  <c r="C176"/>
  <c r="B175"/>
  <c r="C175"/>
  <c r="B174"/>
  <c r="C174"/>
  <c r="B173"/>
  <c r="C173"/>
  <c r="B172"/>
  <c r="C172"/>
  <c r="B171"/>
  <c r="C171"/>
  <c r="B170"/>
  <c r="C170"/>
  <c r="B169"/>
  <c r="C169"/>
  <c r="B168"/>
  <c r="C168"/>
  <c r="B167"/>
  <c r="C167"/>
  <c r="B166"/>
  <c r="C166"/>
  <c r="B165"/>
  <c r="C165"/>
  <c r="B164"/>
  <c r="C164"/>
  <c r="B163"/>
  <c r="C163"/>
  <c r="B162"/>
  <c r="C162"/>
  <c r="B161"/>
  <c r="C161"/>
  <c r="B160"/>
  <c r="C160"/>
  <c r="B159"/>
  <c r="C159"/>
  <c r="B158"/>
  <c r="C158"/>
  <c r="B157"/>
  <c r="C157"/>
  <c r="B156"/>
  <c r="C156"/>
  <c r="B155"/>
  <c r="C155"/>
  <c r="B154"/>
  <c r="C154"/>
  <c r="B153"/>
  <c r="C153"/>
  <c r="B152"/>
  <c r="C152"/>
  <c r="B151"/>
  <c r="C151"/>
  <c r="B150"/>
  <c r="C150"/>
  <c r="B149"/>
  <c r="C149"/>
  <c r="B148"/>
  <c r="C148"/>
  <c r="B147"/>
  <c r="C147"/>
  <c r="B146"/>
  <c r="C146"/>
  <c r="B145"/>
  <c r="C145"/>
  <c r="B144"/>
  <c r="C144"/>
  <c r="B143"/>
  <c r="C143"/>
  <c r="B142"/>
  <c r="C142"/>
  <c r="B141"/>
  <c r="C141"/>
  <c r="B140"/>
  <c r="C140"/>
  <c r="B139"/>
  <c r="C139"/>
  <c r="B138"/>
  <c r="C138"/>
  <c r="B137"/>
  <c r="C137"/>
  <c r="B136"/>
  <c r="C136"/>
  <c r="B135"/>
  <c r="C135"/>
  <c r="B134"/>
  <c r="C134"/>
  <c r="B133"/>
  <c r="C133"/>
  <c r="B132"/>
  <c r="C132"/>
  <c r="B131"/>
  <c r="C131"/>
  <c r="B130"/>
  <c r="C130"/>
  <c r="B129"/>
  <c r="C129"/>
  <c r="B128"/>
  <c r="C128"/>
  <c r="B127"/>
  <c r="C127"/>
  <c r="B126"/>
  <c r="C126"/>
  <c r="B125"/>
  <c r="C125"/>
  <c r="B124"/>
  <c r="C124"/>
  <c r="B123"/>
  <c r="C123"/>
  <c r="B122"/>
  <c r="C122"/>
  <c r="B121"/>
  <c r="C121"/>
  <c r="B120"/>
  <c r="C120"/>
  <c r="B119"/>
  <c r="C119"/>
  <c r="B118"/>
  <c r="C118"/>
  <c r="B117"/>
  <c r="C117"/>
  <c r="B116"/>
  <c r="C116"/>
  <c r="B115"/>
  <c r="C115"/>
  <c r="B114"/>
  <c r="C114"/>
  <c r="B113"/>
  <c r="C113"/>
  <c r="B112"/>
  <c r="C112"/>
  <c r="B111"/>
  <c r="C111"/>
  <c r="B110"/>
  <c r="C110"/>
  <c r="B109"/>
  <c r="C109"/>
  <c r="B108"/>
  <c r="C108"/>
  <c r="B107"/>
  <c r="C107"/>
  <c r="B106"/>
  <c r="C106"/>
  <c r="B105"/>
  <c r="C105"/>
  <c r="B104"/>
  <c r="C104"/>
  <c r="B103"/>
  <c r="C103"/>
  <c r="B102"/>
  <c r="C102"/>
  <c r="B101"/>
  <c r="C101"/>
  <c r="B100"/>
  <c r="C100"/>
  <c r="B99"/>
  <c r="C99"/>
  <c r="B98"/>
  <c r="C98"/>
  <c r="B97"/>
  <c r="C97"/>
  <c r="B96"/>
  <c r="C96"/>
  <c r="B95"/>
  <c r="C95"/>
  <c r="B94"/>
  <c r="C94"/>
  <c r="B93"/>
  <c r="C93"/>
  <c r="B92"/>
  <c r="C92"/>
  <c r="B91"/>
  <c r="C91"/>
  <c r="B90"/>
  <c r="C90"/>
  <c r="B89"/>
  <c r="C89"/>
  <c r="B88"/>
  <c r="C88"/>
  <c r="B87"/>
  <c r="C87"/>
  <c r="B86"/>
  <c r="C86"/>
  <c r="B85"/>
  <c r="C85"/>
  <c r="B84"/>
  <c r="C84"/>
  <c r="B83"/>
  <c r="C83"/>
  <c r="B82"/>
  <c r="C82"/>
  <c r="B81"/>
  <c r="C81"/>
  <c r="B80"/>
  <c r="C80"/>
  <c r="B79"/>
  <c r="C79"/>
  <c r="B78"/>
  <c r="C78"/>
  <c r="B77"/>
  <c r="C77"/>
  <c r="B76"/>
  <c r="C76"/>
  <c r="B75"/>
  <c r="C75"/>
  <c r="B74"/>
  <c r="C74"/>
  <c r="B73"/>
  <c r="C73"/>
  <c r="B72"/>
  <c r="C72"/>
  <c r="B71"/>
  <c r="C71"/>
  <c r="B70"/>
  <c r="C70"/>
  <c r="B69"/>
  <c r="C69"/>
  <c r="B68"/>
  <c r="C68"/>
  <c r="B67"/>
  <c r="C67"/>
  <c r="B66"/>
  <c r="C66"/>
  <c r="B65"/>
  <c r="C65"/>
  <c r="B64"/>
  <c r="C64"/>
  <c r="B63"/>
  <c r="C63"/>
  <c r="B62"/>
  <c r="C62"/>
  <c r="B61"/>
  <c r="C61"/>
  <c r="B60"/>
  <c r="C60"/>
  <c r="B59"/>
  <c r="C59"/>
  <c r="B58"/>
  <c r="C58"/>
  <c r="B57"/>
  <c r="C57"/>
  <c r="B56"/>
  <c r="C56"/>
  <c r="B55"/>
  <c r="C55"/>
  <c r="B54"/>
  <c r="C54"/>
  <c r="B53"/>
  <c r="C53"/>
  <c r="B52"/>
  <c r="C52"/>
  <c r="B51"/>
  <c r="C51"/>
  <c r="B50"/>
  <c r="C50"/>
  <c r="B49"/>
  <c r="C49"/>
  <c r="B48"/>
  <c r="C48"/>
  <c r="B47"/>
  <c r="C47"/>
  <c r="B46"/>
  <c r="C46"/>
  <c r="B45"/>
  <c r="C45"/>
  <c r="B44"/>
  <c r="C44"/>
  <c r="B43"/>
  <c r="C43"/>
  <c r="B42"/>
  <c r="C42"/>
  <c r="B41"/>
  <c r="C41"/>
  <c r="B40"/>
  <c r="C40"/>
  <c r="B39"/>
  <c r="C39"/>
  <c r="B38"/>
  <c r="C38"/>
  <c r="B37"/>
  <c r="C37"/>
  <c r="B36"/>
  <c r="C36"/>
  <c r="B35"/>
  <c r="C35"/>
  <c r="B34"/>
  <c r="C34"/>
  <c r="B33"/>
  <c r="C33"/>
  <c r="B32"/>
  <c r="C32"/>
  <c r="B31"/>
  <c r="C31"/>
  <c r="B30"/>
  <c r="C30"/>
  <c r="B29"/>
  <c r="C29"/>
  <c r="B28"/>
  <c r="C28"/>
  <c r="B27"/>
  <c r="C27"/>
  <c r="B26"/>
  <c r="C26"/>
  <c r="B25"/>
  <c r="C25"/>
  <c r="B24"/>
  <c r="C24"/>
  <c r="B23"/>
  <c r="C23"/>
  <c r="B22"/>
  <c r="C22"/>
  <c r="B21"/>
  <c r="C21"/>
  <c r="D22" i="1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21"/>
  <c r="B7" i="5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19"/>
  <c r="B8" i="12"/>
  <c r="B7"/>
  <c r="B3" i="4"/>
  <c r="B6"/>
  <c r="C15"/>
  <c r="C14"/>
  <c r="B5" i="12"/>
  <c r="C11" i="4"/>
  <c r="C10"/>
  <c r="B4" i="12"/>
  <c r="B4" i="5"/>
  <c r="B385" i="12"/>
  <c r="C385"/>
  <c r="B7" i="4"/>
  <c r="B384" i="12"/>
  <c r="C384"/>
  <c r="B383"/>
  <c r="C383"/>
  <c r="B382"/>
  <c r="C382"/>
  <c r="B381"/>
  <c r="C381"/>
  <c r="B380"/>
  <c r="C380"/>
  <c r="B379"/>
  <c r="C379"/>
  <c r="B378"/>
  <c r="C378"/>
  <c r="B377"/>
  <c r="C377"/>
  <c r="B376"/>
  <c r="C376"/>
  <c r="B375"/>
  <c r="C375"/>
  <c r="B374"/>
  <c r="C374"/>
  <c r="B373"/>
  <c r="C373"/>
  <c r="B372"/>
  <c r="C372"/>
  <c r="B371"/>
  <c r="C371"/>
  <c r="B370"/>
  <c r="C370"/>
  <c r="B369"/>
  <c r="C369"/>
  <c r="B368"/>
  <c r="C368"/>
  <c r="B367"/>
  <c r="C367"/>
  <c r="B366"/>
  <c r="C366"/>
  <c r="B365"/>
  <c r="C365"/>
  <c r="B364"/>
  <c r="C364"/>
  <c r="B363"/>
  <c r="C363"/>
  <c r="B362"/>
  <c r="C362"/>
  <c r="B361"/>
  <c r="C361"/>
  <c r="B360"/>
  <c r="C360"/>
  <c r="B359"/>
  <c r="C359"/>
  <c r="B358"/>
  <c r="C358"/>
  <c r="B357"/>
  <c r="C357"/>
  <c r="B356"/>
  <c r="C356"/>
  <c r="B355"/>
  <c r="C355"/>
  <c r="B354"/>
  <c r="C354"/>
  <c r="B353"/>
  <c r="C353"/>
  <c r="B352"/>
  <c r="C352"/>
  <c r="B351"/>
  <c r="C351"/>
  <c r="B350"/>
  <c r="C350"/>
  <c r="B349"/>
  <c r="C349"/>
  <c r="B348"/>
  <c r="C348"/>
  <c r="B347"/>
  <c r="C347"/>
  <c r="B346"/>
  <c r="C346"/>
  <c r="B345"/>
  <c r="C345"/>
  <c r="B344"/>
  <c r="C344"/>
  <c r="B343"/>
  <c r="C343"/>
  <c r="B342"/>
  <c r="C342"/>
  <c r="B341"/>
  <c r="C341"/>
  <c r="B340"/>
  <c r="C340"/>
  <c r="B339"/>
  <c r="C339"/>
  <c r="B338"/>
  <c r="C338"/>
  <c r="B337"/>
  <c r="C337"/>
  <c r="B336"/>
  <c r="C336"/>
  <c r="B335"/>
  <c r="C335"/>
  <c r="B334"/>
  <c r="C334"/>
  <c r="B333"/>
  <c r="C333"/>
  <c r="B332"/>
  <c r="C332"/>
  <c r="B331"/>
  <c r="C331"/>
  <c r="B330"/>
  <c r="C330"/>
  <c r="B329"/>
  <c r="C329"/>
  <c r="B328"/>
  <c r="C328"/>
  <c r="B327"/>
  <c r="C327"/>
  <c r="B326"/>
  <c r="C326"/>
  <c r="B325"/>
  <c r="C325"/>
  <c r="B324"/>
  <c r="C324"/>
  <c r="B323"/>
  <c r="C323"/>
  <c r="B322"/>
  <c r="C322"/>
  <c r="B321"/>
  <c r="C321"/>
  <c r="B320"/>
  <c r="C320"/>
  <c r="B319"/>
  <c r="C319"/>
  <c r="B318"/>
  <c r="C318"/>
  <c r="B317"/>
  <c r="C317"/>
  <c r="B316"/>
  <c r="C316"/>
  <c r="B315"/>
  <c r="C315"/>
  <c r="B314"/>
  <c r="C314"/>
  <c r="B313"/>
  <c r="C313"/>
  <c r="B312"/>
  <c r="C312"/>
  <c r="B311"/>
  <c r="C311"/>
  <c r="B310"/>
  <c r="C310"/>
  <c r="B309"/>
  <c r="C309"/>
  <c r="B308"/>
  <c r="C308"/>
  <c r="B307"/>
  <c r="C307"/>
  <c r="B306"/>
  <c r="C306"/>
  <c r="B305"/>
  <c r="C305"/>
  <c r="B304"/>
  <c r="C304"/>
  <c r="B303"/>
  <c r="C303"/>
  <c r="B302"/>
  <c r="C302"/>
  <c r="B301"/>
  <c r="C301"/>
  <c r="B300"/>
  <c r="C300"/>
  <c r="B299"/>
  <c r="C299"/>
  <c r="B298"/>
  <c r="C298"/>
  <c r="B297"/>
  <c r="C297"/>
  <c r="B296"/>
  <c r="C296"/>
  <c r="B295"/>
  <c r="C295"/>
  <c r="B294"/>
  <c r="C294"/>
  <c r="B293"/>
  <c r="C293"/>
  <c r="B292"/>
  <c r="C292"/>
  <c r="B291"/>
  <c r="C291"/>
  <c r="B290"/>
  <c r="C290"/>
  <c r="B289"/>
  <c r="C289"/>
  <c r="B288"/>
  <c r="C288"/>
  <c r="B287"/>
  <c r="C287"/>
  <c r="B286"/>
  <c r="C286"/>
  <c r="B285"/>
  <c r="C285"/>
  <c r="B284"/>
  <c r="C284"/>
  <c r="B283"/>
  <c r="C283"/>
  <c r="B282"/>
  <c r="C282"/>
  <c r="B281"/>
  <c r="C281"/>
  <c r="B280"/>
  <c r="C280"/>
  <c r="B279"/>
  <c r="C279"/>
  <c r="B278"/>
  <c r="C278"/>
  <c r="B277"/>
  <c r="C277"/>
  <c r="B276"/>
  <c r="C276"/>
  <c r="B275"/>
  <c r="C275"/>
  <c r="B274"/>
  <c r="C274"/>
  <c r="B273"/>
  <c r="C273"/>
  <c r="B272"/>
  <c r="C272"/>
  <c r="B271"/>
  <c r="C271"/>
  <c r="B270"/>
  <c r="C270"/>
  <c r="B269"/>
  <c r="C269"/>
  <c r="B268"/>
  <c r="C268"/>
  <c r="B267"/>
  <c r="C267"/>
  <c r="B266"/>
  <c r="C266"/>
  <c r="B265"/>
  <c r="C265"/>
  <c r="B264"/>
  <c r="C264"/>
  <c r="B263"/>
  <c r="C263"/>
  <c r="B262"/>
  <c r="C262"/>
  <c r="B261"/>
  <c r="C261"/>
  <c r="B260"/>
  <c r="C260"/>
  <c r="B259"/>
  <c r="C259"/>
  <c r="B258"/>
  <c r="C258"/>
  <c r="B257"/>
  <c r="C257"/>
  <c r="B256"/>
  <c r="C256"/>
  <c r="B255"/>
  <c r="C255"/>
  <c r="B254"/>
  <c r="C254"/>
  <c r="B253"/>
  <c r="C253"/>
  <c r="B252"/>
  <c r="C252"/>
  <c r="B251"/>
  <c r="C251"/>
  <c r="B250"/>
  <c r="C250"/>
  <c r="B249"/>
  <c r="C249"/>
  <c r="B248"/>
  <c r="C248"/>
  <c r="B247"/>
  <c r="C247"/>
  <c r="B246"/>
  <c r="C246"/>
  <c r="B245"/>
  <c r="C245"/>
  <c r="B244"/>
  <c r="C244"/>
  <c r="B243"/>
  <c r="C243"/>
  <c r="B242"/>
  <c r="C242"/>
  <c r="B241"/>
  <c r="C241"/>
  <c r="B240"/>
  <c r="C240"/>
  <c r="B239"/>
  <c r="C239"/>
  <c r="B238"/>
  <c r="C238"/>
  <c r="B237"/>
  <c r="C237"/>
  <c r="B236"/>
  <c r="C236"/>
  <c r="B235"/>
  <c r="C235"/>
  <c r="B234"/>
  <c r="C234"/>
  <c r="B233"/>
  <c r="C233"/>
  <c r="B232"/>
  <c r="C232"/>
  <c r="B231"/>
  <c r="C231"/>
  <c r="B230"/>
  <c r="C230"/>
  <c r="B229"/>
  <c r="C229"/>
  <c r="B228"/>
  <c r="C228"/>
  <c r="B227"/>
  <c r="C227"/>
  <c r="B226"/>
  <c r="C226"/>
  <c r="B225"/>
  <c r="C225"/>
  <c r="B224"/>
  <c r="C224"/>
  <c r="B223"/>
  <c r="C223"/>
  <c r="B222"/>
  <c r="C222"/>
  <c r="B221"/>
  <c r="C221"/>
  <c r="B220"/>
  <c r="C220"/>
  <c r="B219"/>
  <c r="C219"/>
  <c r="B218"/>
  <c r="C218"/>
  <c r="B217"/>
  <c r="C217"/>
  <c r="B216"/>
  <c r="C216"/>
  <c r="B215"/>
  <c r="C215"/>
  <c r="B214"/>
  <c r="C214"/>
  <c r="B213"/>
  <c r="C213"/>
  <c r="B212"/>
  <c r="C212"/>
  <c r="B211"/>
  <c r="C211"/>
  <c r="B210"/>
  <c r="C210"/>
  <c r="B209"/>
  <c r="C209"/>
  <c r="B208"/>
  <c r="C208"/>
  <c r="B207"/>
  <c r="C207"/>
  <c r="B206"/>
  <c r="C206"/>
  <c r="B205"/>
  <c r="C205"/>
  <c r="B204"/>
  <c r="C204"/>
  <c r="B203"/>
  <c r="C203"/>
  <c r="B202"/>
  <c r="C202"/>
  <c r="B201"/>
  <c r="C201"/>
  <c r="B200"/>
  <c r="C200"/>
  <c r="B199"/>
  <c r="C199"/>
  <c r="B198"/>
  <c r="C198"/>
  <c r="B197"/>
  <c r="C197"/>
  <c r="B196"/>
  <c r="C196"/>
  <c r="B195"/>
  <c r="C195"/>
  <c r="B194"/>
  <c r="C194"/>
  <c r="B193"/>
  <c r="C193"/>
  <c r="B192"/>
  <c r="C192"/>
  <c r="B191"/>
  <c r="C191"/>
  <c r="B190"/>
  <c r="C190"/>
  <c r="B189"/>
  <c r="C189"/>
  <c r="B188"/>
  <c r="C188"/>
  <c r="B187"/>
  <c r="C187"/>
  <c r="B186"/>
  <c r="C186"/>
  <c r="B185"/>
  <c r="C185"/>
  <c r="B184"/>
  <c r="C184"/>
  <c r="B183"/>
  <c r="C183"/>
  <c r="B182"/>
  <c r="C182"/>
  <c r="B181"/>
  <c r="C181"/>
  <c r="B180"/>
  <c r="C180"/>
  <c r="B179"/>
  <c r="C179"/>
  <c r="B178"/>
  <c r="C178"/>
  <c r="B177"/>
  <c r="C177"/>
  <c r="B176"/>
  <c r="C176"/>
  <c r="B175"/>
  <c r="C175"/>
  <c r="B174"/>
  <c r="C174"/>
  <c r="B173"/>
  <c r="C173"/>
  <c r="B172"/>
  <c r="C172"/>
  <c r="B171"/>
  <c r="C171"/>
  <c r="B170"/>
  <c r="C170"/>
  <c r="B169"/>
  <c r="C169"/>
  <c r="B168"/>
  <c r="C168"/>
  <c r="B167"/>
  <c r="C167"/>
  <c r="B166"/>
  <c r="C166"/>
  <c r="B165"/>
  <c r="C165"/>
  <c r="B164"/>
  <c r="C164"/>
  <c r="B163"/>
  <c r="C163"/>
  <c r="B162"/>
  <c r="C162"/>
  <c r="B161"/>
  <c r="C161"/>
  <c r="B160"/>
  <c r="C160"/>
  <c r="B159"/>
  <c r="C159"/>
  <c r="B158"/>
  <c r="C158"/>
  <c r="B157"/>
  <c r="C157"/>
  <c r="B156"/>
  <c r="C156"/>
  <c r="B155"/>
  <c r="C155"/>
  <c r="B154"/>
  <c r="C154"/>
  <c r="B153"/>
  <c r="C153"/>
  <c r="B152"/>
  <c r="C152"/>
  <c r="B151"/>
  <c r="C151"/>
  <c r="B150"/>
  <c r="C150"/>
  <c r="B149"/>
  <c r="C149"/>
  <c r="B148"/>
  <c r="C148"/>
  <c r="B147"/>
  <c r="C147"/>
  <c r="B146"/>
  <c r="C146"/>
  <c r="B145"/>
  <c r="C145"/>
  <c r="B144"/>
  <c r="C144"/>
  <c r="B143"/>
  <c r="C143"/>
  <c r="B142"/>
  <c r="C142"/>
  <c r="B141"/>
  <c r="C141"/>
  <c r="B140"/>
  <c r="C140"/>
  <c r="B139"/>
  <c r="C139"/>
  <c r="B138"/>
  <c r="C138"/>
  <c r="B137"/>
  <c r="C137"/>
  <c r="B136"/>
  <c r="C136"/>
  <c r="B135"/>
  <c r="C135"/>
  <c r="B134"/>
  <c r="C134"/>
  <c r="B133"/>
  <c r="C133"/>
  <c r="B132"/>
  <c r="C132"/>
  <c r="B131"/>
  <c r="C131"/>
  <c r="B130"/>
  <c r="C130"/>
  <c r="B129"/>
  <c r="C129"/>
  <c r="B128"/>
  <c r="C128"/>
  <c r="B127"/>
  <c r="C127"/>
  <c r="B126"/>
  <c r="C126"/>
  <c r="B125"/>
  <c r="C125"/>
  <c r="B124"/>
  <c r="C124"/>
  <c r="B123"/>
  <c r="C123"/>
  <c r="B122"/>
  <c r="C122"/>
  <c r="B121"/>
  <c r="C121"/>
  <c r="B120"/>
  <c r="C120"/>
  <c r="B119"/>
  <c r="C119"/>
  <c r="B118"/>
  <c r="C118"/>
  <c r="B117"/>
  <c r="C117"/>
  <c r="B116"/>
  <c r="C116"/>
  <c r="B115"/>
  <c r="C115"/>
  <c r="B114"/>
  <c r="C114"/>
  <c r="B113"/>
  <c r="C113"/>
  <c r="B112"/>
  <c r="C112"/>
  <c r="B111"/>
  <c r="C111"/>
  <c r="B110"/>
  <c r="C110"/>
  <c r="B109"/>
  <c r="C109"/>
  <c r="B108"/>
  <c r="C108"/>
  <c r="B107"/>
  <c r="C107"/>
  <c r="B106"/>
  <c r="C106"/>
  <c r="B105"/>
  <c r="C105"/>
  <c r="B104"/>
  <c r="C104"/>
  <c r="B103"/>
  <c r="C103"/>
  <c r="B102"/>
  <c r="C102"/>
  <c r="B101"/>
  <c r="C101"/>
  <c r="B100"/>
  <c r="C100"/>
  <c r="B99"/>
  <c r="C99"/>
  <c r="B98"/>
  <c r="C98"/>
  <c r="B97"/>
  <c r="C97"/>
  <c r="B96"/>
  <c r="C96"/>
  <c r="B95"/>
  <c r="C95"/>
  <c r="B94"/>
  <c r="C94"/>
  <c r="B93"/>
  <c r="C93"/>
  <c r="B92"/>
  <c r="C92"/>
  <c r="B91"/>
  <c r="C91"/>
  <c r="B90"/>
  <c r="C90"/>
  <c r="B89"/>
  <c r="C89"/>
  <c r="B88"/>
  <c r="C88"/>
  <c r="B87"/>
  <c r="C87"/>
  <c r="B86"/>
  <c r="C86"/>
  <c r="B85"/>
  <c r="C85"/>
  <c r="B84"/>
  <c r="C84"/>
  <c r="B83"/>
  <c r="C83"/>
  <c r="B82"/>
  <c r="C82"/>
  <c r="B81"/>
  <c r="C81"/>
  <c r="B80"/>
  <c r="C80"/>
  <c r="B79"/>
  <c r="C79"/>
  <c r="B78"/>
  <c r="C78"/>
  <c r="B77"/>
  <c r="C77"/>
  <c r="B76"/>
  <c r="C76"/>
  <c r="B75"/>
  <c r="C75"/>
  <c r="B74"/>
  <c r="C74"/>
  <c r="B73"/>
  <c r="C73"/>
  <c r="B72"/>
  <c r="C72"/>
  <c r="B71"/>
  <c r="C71"/>
  <c r="B70"/>
  <c r="C70"/>
  <c r="B69"/>
  <c r="C69"/>
  <c r="B68"/>
  <c r="C68"/>
  <c r="B67"/>
  <c r="C67"/>
  <c r="B66"/>
  <c r="C66"/>
  <c r="B65"/>
  <c r="C65"/>
  <c r="B64"/>
  <c r="C64"/>
  <c r="B63"/>
  <c r="C63"/>
  <c r="B62"/>
  <c r="C62"/>
  <c r="B61"/>
  <c r="C61"/>
  <c r="B60"/>
  <c r="C60"/>
  <c r="B59"/>
  <c r="C59"/>
  <c r="B58"/>
  <c r="C58"/>
  <c r="B57"/>
  <c r="C57"/>
  <c r="B56"/>
  <c r="C56"/>
  <c r="B55"/>
  <c r="C55"/>
  <c r="B54"/>
  <c r="C54"/>
  <c r="B53"/>
  <c r="C53"/>
  <c r="B52"/>
  <c r="C52"/>
  <c r="B51"/>
  <c r="C51"/>
  <c r="B50"/>
  <c r="C50"/>
  <c r="B49"/>
  <c r="C49"/>
  <c r="B48"/>
  <c r="C48"/>
  <c r="B47"/>
  <c r="C47"/>
  <c r="B46"/>
  <c r="C46"/>
  <c r="B45"/>
  <c r="C45"/>
  <c r="B44"/>
  <c r="C44"/>
  <c r="B43"/>
  <c r="C43"/>
  <c r="B42"/>
  <c r="C42"/>
  <c r="B41"/>
  <c r="C41"/>
  <c r="B40"/>
  <c r="C40"/>
  <c r="B39"/>
  <c r="C39"/>
  <c r="B38"/>
  <c r="C38"/>
  <c r="B37"/>
  <c r="C37"/>
  <c r="B36"/>
  <c r="C36"/>
  <c r="B35"/>
  <c r="C35"/>
  <c r="B34"/>
  <c r="C34"/>
  <c r="B33"/>
  <c r="C33"/>
  <c r="B32"/>
  <c r="C32"/>
  <c r="B31"/>
  <c r="C31"/>
  <c r="B30"/>
  <c r="C30"/>
  <c r="B29"/>
  <c r="C29"/>
  <c r="B28"/>
  <c r="C28"/>
  <c r="B27"/>
  <c r="C27"/>
  <c r="B26"/>
  <c r="C26"/>
  <c r="B25"/>
  <c r="C25"/>
  <c r="B24"/>
  <c r="C24"/>
  <c r="B23"/>
  <c r="C23"/>
  <c r="B22"/>
  <c r="C22"/>
  <c r="B21"/>
  <c r="C21"/>
  <c r="B20" i="5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19"/>
  <c r="C19"/>
  <c r="B15" i="3"/>
  <c r="B2" i="2"/>
  <c r="B3"/>
  <c r="B4"/>
  <c r="B10"/>
  <c r="C19" i="4"/>
  <c r="C18"/>
  <c r="C9" i="11"/>
  <c r="B7" i="2"/>
  <c r="C8" i="11"/>
  <c r="C7"/>
</calcChain>
</file>

<file path=xl/sharedStrings.xml><?xml version="1.0" encoding="utf-8"?>
<sst xmlns="http://schemas.openxmlformats.org/spreadsheetml/2006/main" count="13898" uniqueCount="175">
  <si>
    <t>F</t>
  </si>
  <si>
    <t>P</t>
  </si>
  <si>
    <t>a</t>
  </si>
  <si>
    <t>b</t>
  </si>
  <si>
    <t>c</t>
  </si>
  <si>
    <t>Q</t>
  </si>
  <si>
    <t>GIORNI SUPERAMENTO</t>
  </si>
  <si>
    <t>VALORE SINGOLO</t>
  </si>
  <si>
    <t>MEDIA</t>
  </si>
  <si>
    <t>Portata Media</t>
  </si>
  <si>
    <t>Area bacino</t>
  </si>
  <si>
    <t>L-CV</t>
  </si>
  <si>
    <t>L-CA</t>
  </si>
  <si>
    <t>Lcv</t>
  </si>
  <si>
    <t>Lca</t>
  </si>
  <si>
    <t>mm</t>
  </si>
  <si>
    <r>
      <t>m</t>
    </r>
    <r>
      <rPr>
        <vertAlign val="superscript"/>
        <sz val="12"/>
        <color theme="1"/>
        <rFont val="Calibri"/>
        <scheme val="minor"/>
      </rPr>
      <t>3</t>
    </r>
    <r>
      <rPr>
        <sz val="12"/>
        <color theme="1"/>
        <rFont val="Calibri"/>
        <family val="2"/>
        <scheme val="minor"/>
      </rPr>
      <t>/s</t>
    </r>
  </si>
  <si>
    <r>
      <t>km</t>
    </r>
    <r>
      <rPr>
        <vertAlign val="superscript"/>
        <sz val="12"/>
        <color theme="1"/>
        <rFont val="Calibri"/>
        <scheme val="minor"/>
      </rPr>
      <t>2</t>
    </r>
  </si>
  <si>
    <t>PARAMETRI</t>
  </si>
  <si>
    <t>Quota Media</t>
  </si>
  <si>
    <t>Quota Massima</t>
  </si>
  <si>
    <t>MAP</t>
  </si>
  <si>
    <t>m slm</t>
  </si>
  <si>
    <t>%</t>
  </si>
  <si>
    <t>mm/h</t>
  </si>
  <si>
    <t>[-]</t>
  </si>
  <si>
    <t>SCOMPENSO</t>
  </si>
  <si>
    <t>ΔQ</t>
  </si>
  <si>
    <t>z</t>
  </si>
  <si>
    <t>L2</t>
  </si>
  <si>
    <t>L3</t>
  </si>
  <si>
    <t xml:space="preserve">PARAMETRO a </t>
  </si>
  <si>
    <t>-0.01</t>
  </si>
  <si>
    <t>0</t>
  </si>
  <si>
    <t>0.01</t>
  </si>
  <si>
    <t>0.02</t>
  </si>
  <si>
    <t>0.03</t>
  </si>
  <si>
    <t>0.04</t>
  </si>
  <si>
    <t>0.05</t>
  </si>
  <si>
    <t>0.06</t>
  </si>
  <si>
    <t>0.07</t>
  </si>
  <si>
    <t>0.08</t>
  </si>
  <si>
    <t>0.09</t>
  </si>
  <si>
    <t>0.1</t>
  </si>
  <si>
    <t>0.11</t>
  </si>
  <si>
    <t>0.12</t>
  </si>
  <si>
    <t>0.13</t>
  </si>
  <si>
    <t>0.14</t>
  </si>
  <si>
    <t>0.15</t>
  </si>
  <si>
    <t>0.16</t>
  </si>
  <si>
    <t>0.17</t>
  </si>
  <si>
    <t>0.18</t>
  </si>
  <si>
    <t>0.19</t>
  </si>
  <si>
    <t>0.2</t>
  </si>
  <si>
    <t>0.21</t>
  </si>
  <si>
    <t>0.22</t>
  </si>
  <si>
    <t>0.23</t>
  </si>
  <si>
    <t>0.24</t>
  </si>
  <si>
    <t>0.25</t>
  </si>
  <si>
    <t>0.26</t>
  </si>
  <si>
    <t>0.27</t>
  </si>
  <si>
    <t>0.28</t>
  </si>
  <si>
    <t>0.29</t>
  </si>
  <si>
    <t>0.3</t>
  </si>
  <si>
    <t>0.31</t>
  </si>
  <si>
    <t>0.32</t>
  </si>
  <si>
    <t>0.33</t>
  </si>
  <si>
    <t>0.34</t>
  </si>
  <si>
    <t>0.35</t>
  </si>
  <si>
    <t>0.36</t>
  </si>
  <si>
    <t>0.37</t>
  </si>
  <si>
    <t>0.38</t>
  </si>
  <si>
    <t>0.39</t>
  </si>
  <si>
    <t>0.4</t>
  </si>
  <si>
    <t>0.41</t>
  </si>
  <si>
    <t>0.42</t>
  </si>
  <si>
    <t>0.43</t>
  </si>
  <si>
    <t>0.44</t>
  </si>
  <si>
    <t>0.45</t>
  </si>
  <si>
    <t>0.46</t>
  </si>
  <si>
    <t>0.47</t>
  </si>
  <si>
    <t>0.48</t>
  </si>
  <si>
    <t>0.49</t>
  </si>
  <si>
    <t>0.5</t>
  </si>
  <si>
    <t>0.51</t>
  </si>
  <si>
    <t>0.52</t>
  </si>
  <si>
    <t>0.53</t>
  </si>
  <si>
    <t>0.54</t>
  </si>
  <si>
    <t>0.55</t>
  </si>
  <si>
    <t>0.56</t>
  </si>
  <si>
    <t>0.57</t>
  </si>
  <si>
    <t>0.58</t>
  </si>
  <si>
    <t>0.59</t>
  </si>
  <si>
    <t>0.6</t>
  </si>
  <si>
    <t>0.61</t>
  </si>
  <si>
    <t>0.62</t>
  </si>
  <si>
    <t>0.63</t>
  </si>
  <si>
    <t>0.64</t>
  </si>
  <si>
    <t>0.65</t>
  </si>
  <si>
    <t>0.66</t>
  </si>
  <si>
    <t>0.67</t>
  </si>
  <si>
    <t>0.68</t>
  </si>
  <si>
    <t>0.69</t>
  </si>
  <si>
    <t>0.7</t>
  </si>
  <si>
    <t>0.71</t>
  </si>
  <si>
    <t>0.72</t>
  </si>
  <si>
    <t>0.73</t>
  </si>
  <si>
    <t>0.74</t>
  </si>
  <si>
    <t>0.75</t>
  </si>
  <si>
    <t>0.76</t>
  </si>
  <si>
    <t>0.77</t>
  </si>
  <si>
    <t>0.78</t>
  </si>
  <si>
    <t>0.79</t>
  </si>
  <si>
    <t>0.8</t>
  </si>
  <si>
    <t>0.81</t>
  </si>
  <si>
    <t>0.82</t>
  </si>
  <si>
    <t>0.83</t>
  </si>
  <si>
    <t>0.84</t>
  </si>
  <si>
    <t>0.85</t>
  </si>
  <si>
    <t>0.86</t>
  </si>
  <si>
    <t>0.87</t>
  </si>
  <si>
    <t>0.88</t>
  </si>
  <si>
    <t>0.89</t>
  </si>
  <si>
    <t>0.9</t>
  </si>
  <si>
    <t>0.91</t>
  </si>
  <si>
    <t>0.92</t>
  </si>
  <si>
    <t>0.93</t>
  </si>
  <si>
    <t>0.94</t>
  </si>
  <si>
    <t>0.95</t>
  </si>
  <si>
    <t>0.96</t>
  </si>
  <si>
    <t>0.97</t>
  </si>
  <si>
    <t>0.98</t>
  </si>
  <si>
    <t>0.99</t>
  </si>
  <si>
    <t>LCV</t>
  </si>
  <si>
    <t>Pareto</t>
  </si>
  <si>
    <t>Weibull</t>
  </si>
  <si>
    <t>Portata media</t>
  </si>
  <si>
    <t>1.</t>
  </si>
  <si>
    <r>
      <t xml:space="preserve">Individuare i parametri </t>
    </r>
    <r>
      <rPr>
        <i/>
        <sz val="12"/>
        <color theme="1"/>
        <rFont val="Calibri"/>
        <scheme val="minor"/>
      </rPr>
      <t>b</t>
    </r>
    <r>
      <rPr>
        <sz val="12"/>
        <color theme="1"/>
        <rFont val="Calibri"/>
        <family val="2"/>
        <scheme val="minor"/>
      </rPr>
      <t xml:space="preserve"> e </t>
    </r>
    <r>
      <rPr>
        <i/>
        <sz val="12"/>
        <color theme="1"/>
        <rFont val="Calibri"/>
        <scheme val="minor"/>
      </rPr>
      <t>c</t>
    </r>
    <r>
      <rPr>
        <sz val="12"/>
        <color theme="1"/>
        <rFont val="Calibri"/>
        <family val="2"/>
        <scheme val="minor"/>
      </rPr>
      <t xml:space="preserve"> nelle schede 4.1 e 4.2 rispettivamente, incrociando i valori di L-CV e L-CA</t>
    </r>
  </si>
  <si>
    <t>2.</t>
  </si>
  <si>
    <r>
      <t xml:space="preserve">Se </t>
    </r>
    <r>
      <rPr>
        <i/>
        <sz val="12"/>
        <color theme="1"/>
        <rFont val="Calibri"/>
        <scheme val="minor"/>
      </rPr>
      <t>b</t>
    </r>
    <r>
      <rPr>
        <sz val="12"/>
        <color theme="1"/>
        <rFont val="Calibri"/>
        <family val="2"/>
        <scheme val="minor"/>
      </rPr>
      <t xml:space="preserve"> e </t>
    </r>
    <r>
      <rPr>
        <i/>
        <sz val="12"/>
        <color theme="1"/>
        <rFont val="Calibri"/>
        <scheme val="minor"/>
      </rPr>
      <t>c</t>
    </r>
    <r>
      <rPr>
        <sz val="12"/>
        <color theme="1"/>
        <rFont val="Calibri"/>
        <family val="2"/>
        <scheme val="minor"/>
      </rPr>
      <t xml:space="preserve"> sono valori numerici, procedere con la stima della distriburzione di Burr nella scheda 5.1</t>
    </r>
  </si>
  <si>
    <t>3.</t>
  </si>
  <si>
    <r>
      <t xml:space="preserve">Se </t>
    </r>
    <r>
      <rPr>
        <i/>
        <sz val="12"/>
        <color theme="1"/>
        <rFont val="Calibri"/>
        <scheme val="minor"/>
      </rPr>
      <t>b</t>
    </r>
    <r>
      <rPr>
        <sz val="12"/>
        <color theme="1"/>
        <rFont val="Calibri"/>
        <family val="2"/>
        <scheme val="minor"/>
      </rPr>
      <t xml:space="preserve"> e </t>
    </r>
    <r>
      <rPr>
        <i/>
        <sz val="12"/>
        <color theme="1"/>
        <rFont val="Calibri"/>
        <scheme val="minor"/>
      </rPr>
      <t>c</t>
    </r>
    <r>
      <rPr>
        <sz val="12"/>
        <color theme="1"/>
        <rFont val="Calibri"/>
        <family val="2"/>
        <scheme val="minor"/>
      </rPr>
      <t xml:space="preserve"> ricadono in una casella "Pareto", procedere con la stima della distriburzione di Pareto nella scheda 5.2</t>
    </r>
  </si>
  <si>
    <t>4.</t>
  </si>
  <si>
    <r>
      <t xml:space="preserve">Se </t>
    </r>
    <r>
      <rPr>
        <i/>
        <sz val="12"/>
        <color theme="1"/>
        <rFont val="Calibri"/>
        <scheme val="minor"/>
      </rPr>
      <t>b</t>
    </r>
    <r>
      <rPr>
        <sz val="12"/>
        <color theme="1"/>
        <rFont val="Calibri"/>
        <family val="2"/>
        <scheme val="minor"/>
      </rPr>
      <t xml:space="preserve"> e </t>
    </r>
    <r>
      <rPr>
        <i/>
        <sz val="12"/>
        <color theme="1"/>
        <rFont val="Calibri"/>
        <scheme val="minor"/>
      </rPr>
      <t>c</t>
    </r>
    <r>
      <rPr>
        <sz val="12"/>
        <color theme="1"/>
        <rFont val="Calibri"/>
        <family val="2"/>
        <scheme val="minor"/>
      </rPr>
      <t xml:space="preserve"> ricadono in una casella "Weibull", procedere con la stima della distriburzione di Weibull nella scheda 5.3</t>
    </r>
  </si>
  <si>
    <t>STIMA PARAMETRI DISTRIBUZIONE DI BURR</t>
  </si>
  <si>
    <t>STIMA PORTATE</t>
  </si>
  <si>
    <t>CURVA COMPLETA</t>
  </si>
  <si>
    <t>Deflusso Y</t>
  </si>
  <si>
    <t>Valore percentuale!</t>
  </si>
  <si>
    <t>Cint=IDFa/MAP</t>
  </si>
  <si>
    <t>IDF a</t>
  </si>
  <si>
    <t>fattore di correzione</t>
  </si>
  <si>
    <t>Portata Media Antropizzata</t>
  </si>
  <si>
    <t>L-CA Antropizzato</t>
  </si>
  <si>
    <t>L-CV Antropizzato</t>
  </si>
  <si>
    <r>
      <t>a</t>
    </r>
    <r>
      <rPr>
        <i/>
        <vertAlign val="subscript"/>
        <sz val="12"/>
        <color theme="1"/>
        <rFont val="Calibri"/>
        <family val="2"/>
        <scheme val="minor"/>
      </rPr>
      <t>75</t>
    </r>
    <r>
      <rPr>
        <i/>
        <sz val="12"/>
        <color theme="1"/>
        <rFont val="Calibri"/>
        <family val="2"/>
        <scheme val="minor"/>
      </rPr>
      <t>percento</t>
    </r>
  </si>
  <si>
    <r>
      <t>std IDF</t>
    </r>
    <r>
      <rPr>
        <i/>
        <vertAlign val="subscript"/>
        <sz val="12"/>
        <color theme="1"/>
        <rFont val="Calibri"/>
        <family val="2"/>
        <scheme val="minor"/>
      </rPr>
      <t>a</t>
    </r>
  </si>
  <si>
    <r>
      <t>Fourier</t>
    </r>
    <r>
      <rPr>
        <i/>
        <vertAlign val="subscript"/>
        <sz val="12"/>
        <color theme="1"/>
        <rFont val="Calibri"/>
        <family val="2"/>
        <scheme val="minor"/>
      </rPr>
      <t>B1</t>
    </r>
  </si>
  <si>
    <r>
      <t>cv</t>
    </r>
    <r>
      <rPr>
        <i/>
        <vertAlign val="subscript"/>
        <sz val="12"/>
        <color theme="1"/>
        <rFont val="Calibri"/>
        <family val="2"/>
        <scheme val="minor"/>
      </rPr>
      <t>rp</t>
    </r>
  </si>
  <si>
    <r>
      <t>clc</t>
    </r>
    <r>
      <rPr>
        <i/>
        <vertAlign val="subscript"/>
        <sz val="12"/>
        <color theme="1"/>
        <rFont val="Calibri"/>
        <family val="2"/>
        <scheme val="minor"/>
      </rPr>
      <t>2</t>
    </r>
  </si>
  <si>
    <r>
      <t>clc</t>
    </r>
    <r>
      <rPr>
        <i/>
        <vertAlign val="subscript"/>
        <sz val="12"/>
        <color theme="1"/>
        <rFont val="Calibri"/>
        <family val="2"/>
        <scheme val="minor"/>
      </rPr>
      <t>3</t>
    </r>
  </si>
  <si>
    <r>
      <t>c</t>
    </r>
    <r>
      <rPr>
        <i/>
        <vertAlign val="subscript"/>
        <sz val="12"/>
        <color theme="1"/>
        <rFont val="Calibri"/>
        <family val="2"/>
        <scheme val="minor"/>
      </rPr>
      <t>int</t>
    </r>
  </si>
  <si>
    <t>SCELTA DELLA DISTRIBUZIONE E CALCOLO DEI RELATIVI PARAMETRI:</t>
  </si>
  <si>
    <t>LCA --&gt;</t>
  </si>
  <si>
    <t xml:space="preserve"> &lt;-- da 4.1-GRIGLIA "b"</t>
  </si>
  <si>
    <t xml:space="preserve"> &lt;-- da 4.2-GRIGLIA "c"</t>
  </si>
  <si>
    <t>STIMA PARAMETRI DISTRIBUZIONE DI PARETO</t>
  </si>
  <si>
    <t>cW</t>
  </si>
  <si>
    <t>aW</t>
  </si>
  <si>
    <t>STIMA PARAMETRI DISTRIBUZIONE DI WEIBULL</t>
  </si>
  <si>
    <t>cP</t>
  </si>
  <si>
    <t>aP</t>
  </si>
  <si>
    <t>CELLA GIALLA = VALORE DA INSERIRE MANUALMENTE</t>
  </si>
  <si>
    <t>CELLA VERDE = RISULTATO DEL CALCOLO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</si>
</sst>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"/>
    <numFmt numFmtId="166" formatCode="0.000"/>
  </numFmts>
  <fonts count="16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perscript"/>
      <sz val="12"/>
      <color theme="1"/>
      <name val="Calibri"/>
      <scheme val="minor"/>
    </font>
    <font>
      <b/>
      <i/>
      <sz val="12"/>
      <color theme="1"/>
      <name val="Calibri"/>
      <scheme val="minor"/>
    </font>
    <font>
      <i/>
      <sz val="12"/>
      <color rgb="FF000000"/>
      <name val="Calibri"/>
      <scheme val="minor"/>
    </font>
    <font>
      <sz val="12"/>
      <color indexed="8"/>
      <name val="Calibri"/>
      <family val="2"/>
    </font>
    <font>
      <b/>
      <sz val="11"/>
      <color indexed="8"/>
      <name val="Calibri"/>
      <scheme val="minor"/>
    </font>
    <font>
      <sz val="20"/>
      <color indexed="8"/>
      <name val="Calibri"/>
      <scheme val="minor"/>
    </font>
    <font>
      <sz val="11"/>
      <color indexed="8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bscript"/>
      <sz val="12"/>
      <color theme="1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6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3" borderId="0">
      <alignment wrapText="1"/>
    </xf>
    <xf numFmtId="0" fontId="11" fillId="0" borderId="0">
      <alignment wrapText="1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right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65" fontId="0" fillId="0" borderId="0" xfId="0" applyNumberFormat="1"/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/>
    <xf numFmtId="0" fontId="1" fillId="2" borderId="0" xfId="0" applyFont="1" applyFill="1" applyAlignment="1"/>
    <xf numFmtId="0" fontId="7" fillId="0" borderId="0" xfId="0" applyFont="1" applyAlignment="1">
      <alignment horizontal="right"/>
    </xf>
    <xf numFmtId="166" fontId="0" fillId="0" borderId="0" xfId="0" applyNumberFormat="1"/>
    <xf numFmtId="0" fontId="8" fillId="0" borderId="0" xfId="29" applyFill="1"/>
    <xf numFmtId="49" fontId="9" fillId="0" borderId="0" xfId="0" applyNumberFormat="1" applyFont="1" applyAlignment="1">
      <alignment horizontal="center" vertical="center"/>
    </xf>
    <xf numFmtId="49" fontId="9" fillId="3" borderId="0" xfId="42" applyNumberFormat="1" applyFont="1" applyAlignment="1">
      <alignment horizontal="center" vertical="center"/>
    </xf>
    <xf numFmtId="0" fontId="11" fillId="0" borderId="0" xfId="43" applyAlignment="1">
      <alignment horizontal="center" vertical="center" wrapText="1"/>
    </xf>
    <xf numFmtId="0" fontId="11" fillId="0" borderId="0" xfId="43" applyAlignment="1">
      <alignment horizontal="center" vertical="center"/>
    </xf>
    <xf numFmtId="0" fontId="0" fillId="0" borderId="0" xfId="0" quotePrefix="1" applyAlignment="1">
      <alignment horizontal="right"/>
    </xf>
    <xf numFmtId="0" fontId="6" fillId="0" borderId="0" xfId="0" applyFont="1" applyAlignment="1">
      <alignment horizontal="left"/>
    </xf>
    <xf numFmtId="2" fontId="0" fillId="4" borderId="0" xfId="0" applyNumberFormat="1" applyFill="1"/>
    <xf numFmtId="0" fontId="0" fillId="4" borderId="0" xfId="0" applyFill="1"/>
    <xf numFmtId="166" fontId="0" fillId="5" borderId="0" xfId="0" applyNumberFormat="1" applyFill="1"/>
    <xf numFmtId="2" fontId="0" fillId="5" borderId="0" xfId="0" applyNumberFormat="1" applyFill="1"/>
    <xf numFmtId="165" fontId="0" fillId="5" borderId="0" xfId="0" applyNumberFormat="1" applyFill="1"/>
    <xf numFmtId="164" fontId="0" fillId="5" borderId="0" xfId="0" applyNumberFormat="1" applyFill="1"/>
    <xf numFmtId="0" fontId="12" fillId="0" borderId="0" xfId="0" applyFont="1" applyAlignment="1">
      <alignment horizontal="right"/>
    </xf>
    <xf numFmtId="0" fontId="12" fillId="0" borderId="0" xfId="0" applyFont="1"/>
    <xf numFmtId="49" fontId="15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top" textRotation="90"/>
    </xf>
    <xf numFmtId="0" fontId="14" fillId="0" borderId="0" xfId="0" applyFont="1" applyAlignment="1"/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8" fillId="4" borderId="0" xfId="29" applyFill="1"/>
    <xf numFmtId="0" fontId="12" fillId="0" borderId="0" xfId="0" applyFont="1" applyAlignment="1">
      <alignment horizontal="right" wrapText="1"/>
    </xf>
    <xf numFmtId="0" fontId="6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right"/>
    </xf>
    <xf numFmtId="164" fontId="0" fillId="0" borderId="0" xfId="0" applyNumberFormat="1" applyFill="1"/>
    <xf numFmtId="0" fontId="12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5" borderId="0" xfId="0" applyFill="1"/>
  </cellXfs>
  <cellStyles count="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Normale" xfId="0" builtinId="0"/>
    <cellStyle name="Normale 2" xfId="29"/>
    <cellStyle name="XLConnect.General" xfId="43"/>
    <cellStyle name="XLConnect.Header" xfId="4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/>
    <c:plotArea>
      <c:layout/>
      <c:scatterChart>
        <c:scatterStyle val="lineMarker"/>
        <c:ser>
          <c:idx val="2"/>
          <c:order val="0"/>
          <c:tx>
            <c:v>CURVA DI DURATA DELLE PORTATE (BURR)</c:v>
          </c:tx>
          <c:marker>
            <c:symbol val="none"/>
          </c:marker>
          <c:xVal>
            <c:numRef>
              <c:f>'5.1-DISTRIBUZIONE di BURR'!$A$19:$A$383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'5.1-DISTRIBUZIONE di BURR'!$D$19:$D$383</c:f>
              <c:numCache>
                <c:formatCode>0.0</c:formatCode>
                <c:ptCount val="365"/>
                <c:pt idx="0">
                  <c:v>94.717015583227322</c:v>
                </c:pt>
                <c:pt idx="1">
                  <c:v>68.081647105836183</c:v>
                </c:pt>
                <c:pt idx="2">
                  <c:v>56.116056656981613</c:v>
                </c:pt>
                <c:pt idx="3">
                  <c:v>48.919306267134317</c:v>
                </c:pt>
                <c:pt idx="4">
                  <c:v>43.974871780073087</c:v>
                </c:pt>
                <c:pt idx="5">
                  <c:v>40.30497077098957</c:v>
                </c:pt>
                <c:pt idx="6">
                  <c:v>37.439330570136399</c:v>
                </c:pt>
                <c:pt idx="7">
                  <c:v>35.11984835187571</c:v>
                </c:pt>
                <c:pt idx="8">
                  <c:v>33.191427965848831</c:v>
                </c:pt>
                <c:pt idx="9">
                  <c:v>31.554473682203149</c:v>
                </c:pt>
                <c:pt idx="10">
                  <c:v>30.141693793333356</c:v>
                </c:pt>
                <c:pt idx="11">
                  <c:v>28.905755665107211</c:v>
                </c:pt>
                <c:pt idx="12">
                  <c:v>27.812259848413049</c:v>
                </c:pt>
                <c:pt idx="13">
                  <c:v>26.835520029129594</c:v>
                </c:pt>
                <c:pt idx="14">
                  <c:v>25.955913479402493</c:v>
                </c:pt>
                <c:pt idx="15">
                  <c:v>25.158154679404532</c:v>
                </c:pt>
                <c:pt idx="16">
                  <c:v>24.430134411353563</c:v>
                </c:pt>
                <c:pt idx="17">
                  <c:v>23.762117614384074</c:v>
                </c:pt>
                <c:pt idx="18">
                  <c:v>23.146175871357862</c:v>
                </c:pt>
                <c:pt idx="19">
                  <c:v>22.575777469326919</c:v>
                </c:pt>
                <c:pt idx="20">
                  <c:v>22.045485783804349</c:v>
                </c:pt>
                <c:pt idx="21">
                  <c:v>21.550733690595081</c:v>
                </c:pt>
                <c:pt idx="22">
                  <c:v>21.087652336547482</c:v>
                </c:pt>
                <c:pt idx="23">
                  <c:v>20.652939430070159</c:v>
                </c:pt>
                <c:pt idx="24">
                  <c:v>20.243756699858601</c:v>
                </c:pt>
                <c:pt idx="25">
                  <c:v>19.857649178937326</c:v>
                </c:pt>
                <c:pt idx="26">
                  <c:v>19.492481025390006</c:v>
                </c:pt>
                <c:pt idx="27">
                  <c:v>19.146384017299461</c:v>
                </c:pt>
                <c:pt idx="28">
                  <c:v>18.817715864701015</c:v>
                </c:pt>
                <c:pt idx="29">
                  <c:v>18.505026199955942</c:v>
                </c:pt>
                <c:pt idx="30">
                  <c:v>18.207028628305171</c:v>
                </c:pt>
                <c:pt idx="31">
                  <c:v>17.922577601687781</c:v>
                </c:pt>
                <c:pt idx="32">
                  <c:v>17.650649161466259</c:v>
                </c:pt>
                <c:pt idx="33">
                  <c:v>17.390324807243587</c:v>
                </c:pt>
                <c:pt idx="34">
                  <c:v>17.140777908866045</c:v>
                </c:pt>
                <c:pt idx="35">
                  <c:v>16.901262200675887</c:v>
                </c:pt>
                <c:pt idx="36">
                  <c:v>16.671101990899611</c:v>
                </c:pt>
                <c:pt idx="37">
                  <c:v>16.449683791800521</c:v>
                </c:pt>
                <c:pt idx="38">
                  <c:v>16.236449133046456</c:v>
                </c:pt>
                <c:pt idx="39">
                  <c:v>16.030888365443108</c:v>
                </c:pt>
                <c:pt idx="40">
                  <c:v>15.832535297579913</c:v>
                </c:pt>
                <c:pt idx="41">
                  <c:v>15.640962536142991</c:v>
                </c:pt>
                <c:pt idx="42">
                  <c:v>15.455777423261143</c:v>
                </c:pt>
                <c:pt idx="43">
                  <c:v>15.276618482480139</c:v>
                </c:pt>
                <c:pt idx="44">
                  <c:v>15.103152299735196</c:v>
                </c:pt>
                <c:pt idx="45">
                  <c:v>14.93507077772809</c:v>
                </c:pt>
                <c:pt idx="46">
                  <c:v>14.772088711968298</c:v>
                </c:pt>
                <c:pt idx="47">
                  <c:v>14.613941644841384</c:v>
                </c:pt>
                <c:pt idx="48">
                  <c:v>14.460383960761579</c:v>
                </c:pt>
                <c:pt idx="49">
                  <c:v>14.31118719101902</c:v>
                </c:pt>
                <c:pt idx="50">
                  <c:v>14.166138501557175</c:v>
                </c:pt>
                <c:pt idx="51">
                  <c:v>14.025039340783756</c:v>
                </c:pt>
                <c:pt idx="52">
                  <c:v>13.887704227764257</c:v>
                </c:pt>
                <c:pt idx="53">
                  <c:v>13.753959663881249</c:v>
                </c:pt>
                <c:pt idx="54">
                  <c:v>13.62364315335277</c:v>
                </c:pt>
                <c:pt idx="55">
                  <c:v>13.496602319962941</c:v>
                </c:pt>
                <c:pt idx="56">
                  <c:v>13.372694109023513</c:v>
                </c:pt>
                <c:pt idx="57">
                  <c:v>13.25178406500789</c:v>
                </c:pt>
                <c:pt idx="58">
                  <c:v>13.133745676514717</c:v>
                </c:pt>
                <c:pt idx="59">
                  <c:v>13.018459781263196</c:v>
                </c:pt>
                <c:pt idx="60">
                  <c:v>12.905814024719588</c:v>
                </c:pt>
                <c:pt idx="61">
                  <c:v>12.795702366730231</c:v>
                </c:pt>
                <c:pt idx="62">
                  <c:v>12.688024631205998</c:v>
                </c:pt>
                <c:pt idx="63">
                  <c:v>12.582686094484641</c:v>
                </c:pt>
                <c:pt idx="64">
                  <c:v>12.479597108502382</c:v>
                </c:pt>
                <c:pt idx="65">
                  <c:v>12.378672755346065</c:v>
                </c:pt>
                <c:pt idx="66">
                  <c:v>12.27983253014124</c:v>
                </c:pt>
                <c:pt idx="67">
                  <c:v>12.18300004956755</c:v>
                </c:pt>
                <c:pt idx="68">
                  <c:v>12.088102783587381</c:v>
                </c:pt>
                <c:pt idx="69">
                  <c:v>11.995071808232449</c:v>
                </c:pt>
                <c:pt idx="70">
                  <c:v>11.903841577520872</c:v>
                </c:pt>
                <c:pt idx="71">
                  <c:v>11.814349712777981</c:v>
                </c:pt>
                <c:pt idx="72">
                  <c:v>11.726536807811721</c:v>
                </c:pt>
                <c:pt idx="73">
                  <c:v>11.640346248550406</c:v>
                </c:pt>
                <c:pt idx="74">
                  <c:v>11.555724045889985</c:v>
                </c:pt>
                <c:pt idx="75">
                  <c:v>11.472618680621483</c:v>
                </c:pt>
                <c:pt idx="76">
                  <c:v>11.390980959419405</c:v>
                </c:pt>
                <c:pt idx="77">
                  <c:v>11.310763880969819</c:v>
                </c:pt>
                <c:pt idx="78">
                  <c:v>11.231922511404369</c:v>
                </c:pt>
                <c:pt idx="79">
                  <c:v>11.154413868284534</c:v>
                </c:pt>
                <c:pt idx="80">
                  <c:v>11.078196812450514</c:v>
                </c:pt>
                <c:pt idx="81">
                  <c:v>11.003231947111738</c:v>
                </c:pt>
                <c:pt idx="82">
                  <c:v>10.929481523612342</c:v>
                </c:pt>
                <c:pt idx="83">
                  <c:v>10.856909353355487</c:v>
                </c:pt>
                <c:pt idx="84">
                  <c:v>10.785480725415958</c:v>
                </c:pt>
                <c:pt idx="85">
                  <c:v>10.715162329411504</c:v>
                </c:pt>
                <c:pt idx="86">
                  <c:v>10.645922183240355</c:v>
                </c:pt>
                <c:pt idx="87">
                  <c:v>10.577729565325841</c:v>
                </c:pt>
                <c:pt idx="88">
                  <c:v>10.51055495103931</c:v>
                </c:pt>
                <c:pt idx="89">
                  <c:v>10.444369952999788</c:v>
                </c:pt>
                <c:pt idx="90">
                  <c:v>10.379147264973865</c:v>
                </c:pt>
                <c:pt idx="91">
                  <c:v>10.314860609121657</c:v>
                </c:pt>
                <c:pt idx="92">
                  <c:v>10.251484686355282</c:v>
                </c:pt>
                <c:pt idx="93">
                  <c:v>10.188995129594796</c:v>
                </c:pt>
                <c:pt idx="94">
                  <c:v>10.1273684597237</c:v>
                </c:pt>
                <c:pt idx="95">
                  <c:v>10.066582044061292</c:v>
                </c:pt>
                <c:pt idx="96">
                  <c:v>10.006614057183596</c:v>
                </c:pt>
                <c:pt idx="97">
                  <c:v>9.9474434439370825</c:v>
                </c:pt>
                <c:pt idx="98">
                  <c:v>9.889049884501631</c:v>
                </c:pt>
                <c:pt idx="99">
                  <c:v>9.8314137613694434</c:v>
                </c:pt>
                <c:pt idx="100">
                  <c:v>9.7745161281170372</c:v>
                </c:pt>
                <c:pt idx="101">
                  <c:v>9.7183386798559326</c:v>
                </c:pt>
                <c:pt idx="102">
                  <c:v>9.6628637252564822</c:v>
                </c:pt>
                <c:pt idx="103">
                  <c:v>9.6080741600464741</c:v>
                </c:pt>
                <c:pt idx="104">
                  <c:v>9.5539534418934444</c:v>
                </c:pt>
                <c:pt idx="105">
                  <c:v>9.5004855665859118</c:v>
                </c:pt>
                <c:pt idx="106">
                  <c:v>9.4476550454347485</c:v>
                </c:pt>
                <c:pt idx="107">
                  <c:v>9.395446883821382</c:v>
                </c:pt>
                <c:pt idx="108">
                  <c:v>9.3438465608244723</c:v>
                </c:pt>
                <c:pt idx="109">
                  <c:v>9.2928400098614947</c:v>
                </c:pt>
                <c:pt idx="110">
                  <c:v>9.2424136002858255</c:v>
                </c:pt>
                <c:pt idx="111">
                  <c:v>9.1925541198839671</c:v>
                </c:pt>
                <c:pt idx="112">
                  <c:v>9.1432487582212314</c:v>
                </c:pt>
                <c:pt idx="113">
                  <c:v>9.0944850907875256</c:v>
                </c:pt>
                <c:pt idx="114">
                  <c:v>9.0462510638981151</c:v>
                </c:pt>
                <c:pt idx="115">
                  <c:v>8.9985349803070651</c:v>
                </c:pt>
                <c:pt idx="116">
                  <c:v>8.9513254854939017</c:v>
                </c:pt>
                <c:pt idx="117">
                  <c:v>8.9046115545863458</c:v>
                </c:pt>
                <c:pt idx="118">
                  <c:v>8.8583824798845239</c:v>
                </c:pt>
                <c:pt idx="119">
                  <c:v>8.8126278589540235</c:v>
                </c:pt>
                <c:pt idx="120">
                  <c:v>8.7673375832573281</c:v>
                </c:pt>
                <c:pt idx="121">
                  <c:v>8.7225018272949839</c:v>
                </c:pt>
                <c:pt idx="122">
                  <c:v>8.6781110382295008</c:v>
                </c:pt>
                <c:pt idx="123">
                  <c:v>8.6341559259668514</c:v>
                </c:pt>
                <c:pt idx="124">
                  <c:v>8.5906274536716314</c:v>
                </c:pt>
                <c:pt idx="125">
                  <c:v>8.547516828693686</c:v>
                </c:pt>
                <c:pt idx="126">
                  <c:v>8.5048154938850011</c:v>
                </c:pt>
                <c:pt idx="127">
                  <c:v>8.4625151192872092</c:v>
                </c:pt>
                <c:pt idx="128">
                  <c:v>8.420607594170896</c:v>
                </c:pt>
                <c:pt idx="129">
                  <c:v>8.3790850194092581</c:v>
                </c:pt>
                <c:pt idx="130">
                  <c:v>8.3379397001694002</c:v>
                </c:pt>
                <c:pt idx="131">
                  <c:v>8.297164138905762</c:v>
                </c:pt>
                <c:pt idx="132">
                  <c:v>8.2567510286407622</c:v>
                </c:pt>
                <c:pt idx="133">
                  <c:v>8.2166932465188847</c:v>
                </c:pt>
                <c:pt idx="134">
                  <c:v>8.1769838476208765</c:v>
                </c:pt>
                <c:pt idx="135">
                  <c:v>8.1376160590257509</c:v>
                </c:pt>
                <c:pt idx="136">
                  <c:v>8.0985832741087354</c:v>
                </c:pt>
                <c:pt idx="137">
                  <c:v>8.0598790470640953</c:v>
                </c:pt>
                <c:pt idx="138">
                  <c:v>8.0214970876422669</c:v>
                </c:pt>
                <c:pt idx="139">
                  <c:v>7.9834312560913698</c:v>
                </c:pt>
                <c:pt idx="140">
                  <c:v>7.9456755582936172</c:v>
                </c:pt>
                <c:pt idx="141">
                  <c:v>7.9082241410877163</c:v>
                </c:pt>
                <c:pt idx="142">
                  <c:v>7.8710712877687667</c:v>
                </c:pt>
                <c:pt idx="143">
                  <c:v>7.8342114137576218</c:v>
                </c:pt>
                <c:pt idx="144">
                  <c:v>7.7976390624320988</c:v>
                </c:pt>
                <c:pt idx="145">
                  <c:v>7.7613489011127896</c:v>
                </c:pt>
                <c:pt idx="146">
                  <c:v>7.725335717196617</c:v>
                </c:pt>
                <c:pt idx="147">
                  <c:v>7.6895944144316237</c:v>
                </c:pt>
                <c:pt idx="148">
                  <c:v>7.6541200093267738</c:v>
                </c:pt>
                <c:pt idx="149">
                  <c:v>7.6189076276909047</c:v>
                </c:pt>
                <c:pt idx="150">
                  <c:v>7.5839525012952302</c:v>
                </c:pt>
                <c:pt idx="151">
                  <c:v>7.5492499646540514</c:v>
                </c:pt>
                <c:pt idx="152">
                  <c:v>7.5147954519186406</c:v>
                </c:pt>
                <c:pt idx="153">
                  <c:v>7.4805844938794666</c:v>
                </c:pt>
                <c:pt idx="154">
                  <c:v>7.4466127150721579</c:v>
                </c:pt>
                <c:pt idx="155">
                  <c:v>7.4128758309828635</c:v>
                </c:pt>
                <c:pt idx="156">
                  <c:v>7.3793696453488327</c:v>
                </c:pt>
                <c:pt idx="157">
                  <c:v>7.3460900475502244</c:v>
                </c:pt>
                <c:pt idx="158">
                  <c:v>7.3130330100894296</c:v>
                </c:pt>
                <c:pt idx="159">
                  <c:v>7.2801945861541899</c:v>
                </c:pt>
                <c:pt idx="160">
                  <c:v>7.2475709072612107</c:v>
                </c:pt>
                <c:pt idx="161">
                  <c:v>7.2151581809768306</c:v>
                </c:pt>
                <c:pt idx="162">
                  <c:v>7.1829526887117412</c:v>
                </c:pt>
                <c:pt idx="163">
                  <c:v>7.1509507835866728</c:v>
                </c:pt>
                <c:pt idx="164">
                  <c:v>7.1191488883662561</c:v>
                </c:pt>
                <c:pt idx="165">
                  <c:v>7.0875434934582131</c:v>
                </c:pt>
                <c:pt idx="166">
                  <c:v>7.0561311549754278</c:v>
                </c:pt>
                <c:pt idx="167">
                  <c:v>7.0249084928582128</c:v>
                </c:pt>
                <c:pt idx="168">
                  <c:v>6.993872189054529</c:v>
                </c:pt>
                <c:pt idx="169">
                  <c:v>6.9630189857557561</c:v>
                </c:pt>
                <c:pt idx="170">
                  <c:v>6.9323456836859121</c:v>
                </c:pt>
                <c:pt idx="171">
                  <c:v>6.9018491404421383</c:v>
                </c:pt>
                <c:pt idx="172">
                  <c:v>6.8715262688845007</c:v>
                </c:pt>
                <c:pt idx="173">
                  <c:v>6.8413740355731418</c:v>
                </c:pt>
                <c:pt idx="174">
                  <c:v>6.8113894592509379</c:v>
                </c:pt>
                <c:pt idx="175">
                  <c:v>6.7815696093699076</c:v>
                </c:pt>
                <c:pt idx="176">
                  <c:v>6.7519116046596368</c:v>
                </c:pt>
                <c:pt idx="177">
                  <c:v>6.72241261173611</c:v>
                </c:pt>
                <c:pt idx="178">
                  <c:v>6.6930698437493588</c:v>
                </c:pt>
                <c:pt idx="179">
                  <c:v>6.6638805590684322</c:v>
                </c:pt>
                <c:pt idx="180">
                  <c:v>6.6348420600022333</c:v>
                </c:pt>
                <c:pt idx="181">
                  <c:v>6.6059516915548251</c:v>
                </c:pt>
                <c:pt idx="182">
                  <c:v>6.5772068402138517</c:v>
                </c:pt>
                <c:pt idx="183">
                  <c:v>6.5486049327708207</c:v>
                </c:pt>
                <c:pt idx="184">
                  <c:v>6.5201434351719474</c:v>
                </c:pt>
                <c:pt idx="185">
                  <c:v>6.49181985139841</c:v>
                </c:pt>
                <c:pt idx="186">
                  <c:v>6.4636317223748332</c:v>
                </c:pt>
                <c:pt idx="187">
                  <c:v>6.4355766249048845</c:v>
                </c:pt>
                <c:pt idx="188">
                  <c:v>6.4076521706329288</c:v>
                </c:pt>
                <c:pt idx="189">
                  <c:v>6.3798560050306756</c:v>
                </c:pt>
                <c:pt idx="190">
                  <c:v>6.3521858064078236</c:v>
                </c:pt>
                <c:pt idx="191">
                  <c:v>6.3246392849457482</c:v>
                </c:pt>
                <c:pt idx="192">
                  <c:v>6.2972141817532563</c:v>
                </c:pt>
                <c:pt idx="193">
                  <c:v>6.2699082679435421</c:v>
                </c:pt>
                <c:pt idx="194">
                  <c:v>6.2427193437314212</c:v>
                </c:pt>
                <c:pt idx="195">
                  <c:v>6.21564523755002</c:v>
                </c:pt>
                <c:pt idx="196">
                  <c:v>6.1886838051860735</c:v>
                </c:pt>
                <c:pt idx="197">
                  <c:v>6.1618329289330287</c:v>
                </c:pt>
                <c:pt idx="198">
                  <c:v>6.1350905167611804</c:v>
                </c:pt>
                <c:pt idx="199">
                  <c:v>6.1084545015040623</c:v>
                </c:pt>
                <c:pt idx="200">
                  <c:v>6.0819228400603613</c:v>
                </c:pt>
                <c:pt idx="201">
                  <c:v>6.0554935126106422</c:v>
                </c:pt>
                <c:pt idx="202">
                  <c:v>6.0291645218481396</c:v>
                </c:pt>
                <c:pt idx="203">
                  <c:v>6.0029338922229876</c:v>
                </c:pt>
                <c:pt idx="204">
                  <c:v>5.9767996691991589</c:v>
                </c:pt>
                <c:pt idx="205">
                  <c:v>5.9507599185234783</c:v>
                </c:pt>
                <c:pt idx="206">
                  <c:v>5.9248127255060679</c:v>
                </c:pt>
                <c:pt idx="207">
                  <c:v>5.898956194311582</c:v>
                </c:pt>
                <c:pt idx="208">
                  <c:v>5.8731884472606062</c:v>
                </c:pt>
                <c:pt idx="209">
                  <c:v>5.8475076241406203</c:v>
                </c:pt>
                <c:pt idx="210">
                  <c:v>5.8219118815259039</c:v>
                </c:pt>
                <c:pt idx="211">
                  <c:v>5.7963993921058057</c:v>
                </c:pt>
                <c:pt idx="212">
                  <c:v>5.7709683440207691</c:v>
                </c:pt>
                <c:pt idx="213">
                  <c:v>5.745616940205565</c:v>
                </c:pt>
                <c:pt idx="214">
                  <c:v>5.7203433977391009</c:v>
                </c:pt>
                <c:pt idx="215">
                  <c:v>5.6951459472002899</c:v>
                </c:pt>
                <c:pt idx="216">
                  <c:v>5.6700228320293666</c:v>
                </c:pt>
                <c:pt idx="217">
                  <c:v>5.6449723078941147</c:v>
                </c:pt>
                <c:pt idx="218">
                  <c:v>5.6199926420604118</c:v>
                </c:pt>
                <c:pt idx="219">
                  <c:v>5.5950821127665407</c:v>
                </c:pt>
                <c:pt idx="220">
                  <c:v>5.5702390086007094</c:v>
                </c:pt>
                <c:pt idx="221">
                  <c:v>5.5454616278811795</c:v>
                </c:pt>
                <c:pt idx="222">
                  <c:v>5.5207482780384742</c:v>
                </c:pt>
                <c:pt idx="223">
                  <c:v>5.4960972749990509</c:v>
                </c:pt>
                <c:pt idx="224">
                  <c:v>5.471506942569893</c:v>
                </c:pt>
                <c:pt idx="225">
                  <c:v>5.4469756118234001</c:v>
                </c:pt>
                <c:pt idx="226">
                  <c:v>5.4225016204820227</c:v>
                </c:pt>
                <c:pt idx="227">
                  <c:v>5.3980833123020089</c:v>
                </c:pt>
                <c:pt idx="228">
                  <c:v>5.3737190364556566</c:v>
                </c:pt>
                <c:pt idx="229">
                  <c:v>5.3494071469114788</c:v>
                </c:pt>
                <c:pt idx="230">
                  <c:v>5.325146001811599</c:v>
                </c:pt>
                <c:pt idx="231">
                  <c:v>5.3009339628457788</c:v>
                </c:pt>
                <c:pt idx="232">
                  <c:v>5.2767693946213843</c:v>
                </c:pt>
                <c:pt idx="233">
                  <c:v>5.2526506640286188</c:v>
                </c:pt>
                <c:pt idx="234">
                  <c:v>5.2285761396003361</c:v>
                </c:pt>
                <c:pt idx="235">
                  <c:v>5.2045441908657049</c:v>
                </c:pt>
                <c:pt idx="236">
                  <c:v>5.1805531876970043</c:v>
                </c:pt>
                <c:pt idx="237">
                  <c:v>5.1566014996487572</c:v>
                </c:pt>
                <c:pt idx="238">
                  <c:v>5.1326874952884571</c:v>
                </c:pt>
                <c:pt idx="239">
                  <c:v>5.108809541518049</c:v>
                </c:pt>
                <c:pt idx="240">
                  <c:v>5.0849660028853192</c:v>
                </c:pt>
                <c:pt idx="241">
                  <c:v>5.0611552408843483</c:v>
                </c:pt>
                <c:pt idx="242">
                  <c:v>5.0373756132440768</c:v>
                </c:pt>
                <c:pt idx="243">
                  <c:v>5.0136254732040744</c:v>
                </c:pt>
                <c:pt idx="244">
                  <c:v>4.9899031687765198</c:v>
                </c:pt>
                <c:pt idx="245">
                  <c:v>4.9662070419933508</c:v>
                </c:pt>
                <c:pt idx="246">
                  <c:v>4.9425354281375258</c:v>
                </c:pt>
                <c:pt idx="247">
                  <c:v>4.9188866549572756</c:v>
                </c:pt>
                <c:pt idx="248">
                  <c:v>4.8952590418621638</c:v>
                </c:pt>
                <c:pt idx="249">
                  <c:v>4.8716508990997305</c:v>
                </c:pt>
                <c:pt idx="250">
                  <c:v>4.8480605269114374</c:v>
                </c:pt>
                <c:pt idx="251">
                  <c:v>4.824486214666547</c:v>
                </c:pt>
                <c:pt idx="252">
                  <c:v>4.800926239972509</c:v>
                </c:pt>
                <c:pt idx="253">
                  <c:v>4.7773788677603832</c:v>
                </c:pt>
                <c:pt idx="254">
                  <c:v>4.7538423493436754</c:v>
                </c:pt>
                <c:pt idx="255">
                  <c:v>4.7303149214489686</c:v>
                </c:pt>
                <c:pt idx="256">
                  <c:v>4.7067948052165551</c:v>
                </c:pt>
                <c:pt idx="257">
                  <c:v>4.6832802051692406</c:v>
                </c:pt>
                <c:pt idx="258">
                  <c:v>4.6597693081473386</c:v>
                </c:pt>
                <c:pt idx="259">
                  <c:v>4.6362602822077967</c:v>
                </c:pt>
                <c:pt idx="260">
                  <c:v>4.6127512754852456</c:v>
                </c:pt>
                <c:pt idx="261">
                  <c:v>4.5892404150126378</c:v>
                </c:pt>
                <c:pt idx="262">
                  <c:v>4.5657258054990173</c:v>
                </c:pt>
                <c:pt idx="263">
                  <c:v>4.5422055280617801</c:v>
                </c:pt>
                <c:pt idx="264">
                  <c:v>4.5186776389106456</c:v>
                </c:pt>
                <c:pt idx="265">
                  <c:v>4.4951401679803649</c:v>
                </c:pt>
                <c:pt idx="266">
                  <c:v>4.4715911175090151</c:v>
                </c:pt>
                <c:pt idx="267">
                  <c:v>4.448028460558505</c:v>
                </c:pt>
                <c:pt idx="268">
                  <c:v>4.4244501394737235</c:v>
                </c:pt>
                <c:pt idx="269">
                  <c:v>4.4008540642764702</c:v>
                </c:pt>
                <c:pt idx="270">
                  <c:v>4.3772381109901222</c:v>
                </c:pt>
                <c:pt idx="271">
                  <c:v>4.3536001198906309</c:v>
                </c:pt>
                <c:pt idx="272">
                  <c:v>4.3299378936792019</c:v>
                </c:pt>
                <c:pt idx="273">
                  <c:v>4.3062491955716373</c:v>
                </c:pt>
                <c:pt idx="274">
                  <c:v>4.2825317472989868</c:v>
                </c:pt>
                <c:pt idx="275">
                  <c:v>4.2587832270137671</c:v>
                </c:pt>
                <c:pt idx="276">
                  <c:v>4.2350012670955657</c:v>
                </c:pt>
                <c:pt idx="277">
                  <c:v>4.2111834518494051</c:v>
                </c:pt>
                <c:pt idx="278">
                  <c:v>4.1873273150897576</c:v>
                </c:pt>
                <c:pt idx="279">
                  <c:v>4.1634303376025157</c:v>
                </c:pt>
                <c:pt idx="280">
                  <c:v>4.1394899444766855</c:v>
                </c:pt>
                <c:pt idx="281">
                  <c:v>4.1155035022968942</c:v>
                </c:pt>
                <c:pt idx="282">
                  <c:v>4.0914683161870888</c:v>
                </c:pt>
                <c:pt idx="283">
                  <c:v>4.0673816266950826</c:v>
                </c:pt>
                <c:pt idx="284">
                  <c:v>4.043240606506715</c:v>
                </c:pt>
                <c:pt idx="285">
                  <c:v>4.019042356977482</c:v>
                </c:pt>
                <c:pt idx="286">
                  <c:v>3.9947839044685169</c:v>
                </c:pt>
                <c:pt idx="287">
                  <c:v>3.9704621964726514</c:v>
                </c:pt>
                <c:pt idx="288">
                  <c:v>3.946074097515087</c:v>
                </c:pt>
                <c:pt idx="289">
                  <c:v>3.9216163848118772</c:v>
                </c:pt>
                <c:pt idx="290">
                  <c:v>3.8970857436679371</c:v>
                </c:pt>
                <c:pt idx="291">
                  <c:v>3.8724787625946613</c:v>
                </c:pt>
                <c:pt idx="292">
                  <c:v>3.8477919281254569</c:v>
                </c:pt>
                <c:pt idx="293">
                  <c:v>3.8230216193055195</c:v>
                </c:pt>
                <c:pt idx="294">
                  <c:v>3.7981641018299346</c:v>
                </c:pt>
                <c:pt idx="295">
                  <c:v>3.773215521801828</c:v>
                </c:pt>
                <c:pt idx="296">
                  <c:v>3.7481718990795199</c:v>
                </c:pt>
                <c:pt idx="297">
                  <c:v>3.7230291201786927</c:v>
                </c:pt>
                <c:pt idx="298">
                  <c:v>3.6977829306921834</c:v>
                </c:pt>
                <c:pt idx="299">
                  <c:v>3.6724289271863397</c:v>
                </c:pt>
                <c:pt idx="300">
                  <c:v>3.6469625485286898</c:v>
                </c:pt>
                <c:pt idx="301">
                  <c:v>3.6213790665970156</c:v>
                </c:pt>
                <c:pt idx="302">
                  <c:v>3.5956735763147436</c:v>
                </c:pt>
                <c:pt idx="303">
                  <c:v>3.5698409849516852</c:v>
                </c:pt>
                <c:pt idx="304">
                  <c:v>3.5438760006226122</c:v>
                </c:pt>
                <c:pt idx="305">
                  <c:v>3.5177731199087074</c:v>
                </c:pt>
                <c:pt idx="306">
                  <c:v>3.4915266145186559</c:v>
                </c:pt>
                <c:pt idx="307">
                  <c:v>3.4651305168966036</c:v>
                </c:pt>
                <c:pt idx="308">
                  <c:v>3.4385786046736162</c:v>
                </c:pt>
                <c:pt idx="309">
                  <c:v>3.4118643838470448</c:v>
                </c:pt>
                <c:pt idx="310">
                  <c:v>3.3849810705584651</c:v>
                </c:pt>
                <c:pt idx="311">
                  <c:v>3.3579215713250803</c:v>
                </c:pt>
                <c:pt idx="312">
                  <c:v>3.3306784615615164</c:v>
                </c:pt>
                <c:pt idx="313">
                  <c:v>3.3032439622083456</c:v>
                </c:pt>
                <c:pt idx="314">
                  <c:v>3.2756099142600039</c:v>
                </c:pt>
                <c:pt idx="315">
                  <c:v>3.2477677509575935</c:v>
                </c:pt>
                <c:pt idx="316">
                  <c:v>3.2197084673806393</c:v>
                </c:pt>
                <c:pt idx="317">
                  <c:v>3.1914225871355342</c:v>
                </c:pt>
                <c:pt idx="318">
                  <c:v>3.1629001257962006</c:v>
                </c:pt>
                <c:pt idx="319">
                  <c:v>3.1341305507034951</c:v>
                </c:pt>
                <c:pt idx="320">
                  <c:v>3.1051027366724857</c:v>
                </c:pt>
                <c:pt idx="321">
                  <c:v>3.0758049170896582</c:v>
                </c:pt>
                <c:pt idx="322">
                  <c:v>3.0462246298032398</c:v>
                </c:pt>
                <c:pt idx="323">
                  <c:v>3.0163486571167626</c:v>
                </c:pt>
                <c:pt idx="324">
                  <c:v>2.9861629590859642</c:v>
                </c:pt>
                <c:pt idx="325">
                  <c:v>2.9556525991882658</c:v>
                </c:pt>
                <c:pt idx="326">
                  <c:v>2.9248016612780625</c:v>
                </c:pt>
                <c:pt idx="327">
                  <c:v>2.8935931565542132</c:v>
                </c:pt>
                <c:pt idx="328">
                  <c:v>2.8620089190412137</c:v>
                </c:pt>
                <c:pt idx="329">
                  <c:v>2.8300294878138974</c:v>
                </c:pt>
                <c:pt idx="330">
                  <c:v>2.7976339738654139</c:v>
                </c:pt>
                <c:pt idx="331">
                  <c:v>2.7647999091155171</c:v>
                </c:pt>
                <c:pt idx="332">
                  <c:v>2.7315030745617923</c:v>
                </c:pt>
                <c:pt idx="333">
                  <c:v>2.6977173039664684</c:v>
                </c:pt>
                <c:pt idx="334">
                  <c:v>2.6634142587140017</c:v>
                </c:pt>
                <c:pt idx="335">
                  <c:v>2.6285631685283222</c:v>
                </c:pt>
                <c:pt idx="336">
                  <c:v>2.5931305315483577</c:v>
                </c:pt>
                <c:pt idx="337">
                  <c:v>2.5570797657525022</c:v>
                </c:pt>
                <c:pt idx="338">
                  <c:v>2.5203708017979918</c:v>
                </c:pt>
                <c:pt idx="339">
                  <c:v>2.4829596048641114</c:v>
                </c:pt>
                <c:pt idx="340">
                  <c:v>2.444797609873147</c:v>
                </c:pt>
                <c:pt idx="341">
                  <c:v>2.4058310502505993</c:v>
                </c:pt>
                <c:pt idx="342">
                  <c:v>2.3660001548122995</c:v>
                </c:pt>
                <c:pt idx="343">
                  <c:v>2.3252381799105883</c:v>
                </c:pt>
                <c:pt idx="344">
                  <c:v>2.2834702338833806</c:v>
                </c:pt>
                <c:pt idx="345">
                  <c:v>2.2406118370260004</c:v>
                </c:pt>
                <c:pt idx="346">
                  <c:v>2.1965671411019816</c:v>
                </c:pt>
                <c:pt idx="347">
                  <c:v>2.1512267053306555</c:v>
                </c:pt>
                <c:pt idx="348">
                  <c:v>2.1044646869760628</c:v>
                </c:pt>
                <c:pt idx="349">
                  <c:v>2.056135248015829</c:v>
                </c:pt>
                <c:pt idx="350">
                  <c:v>2.0060678950270394</c:v>
                </c:pt>
                <c:pt idx="351">
                  <c:v>1.954061341023676</c:v>
                </c:pt>
                <c:pt idx="352">
                  <c:v>1.8998752775600294</c:v>
                </c:pt>
                <c:pt idx="353">
                  <c:v>1.84321912365</c:v>
                </c:pt>
                <c:pt idx="354">
                  <c:v>1.7837362846419595</c:v>
                </c:pt>
                <c:pt idx="355">
                  <c:v>1.7209815367124905</c:v>
                </c:pt>
                <c:pt idx="356">
                  <c:v>1.6543875054439316</c:v>
                </c:pt>
                <c:pt idx="357">
                  <c:v>1.583213096360802</c:v>
                </c:pt>
                <c:pt idx="358">
                  <c:v>1.5064604945220823</c:v>
                </c:pt>
                <c:pt idx="359">
                  <c:v>1.4227338665907818</c:v>
                </c:pt>
                <c:pt idx="360">
                  <c:v>1.3299809246187193</c:v>
                </c:pt>
                <c:pt idx="361">
                  <c:v>1.224972918253461</c:v>
                </c:pt>
                <c:pt idx="362">
                  <c:v>1.102108039243423</c:v>
                </c:pt>
                <c:pt idx="363">
                  <c:v>0.95002691514923909</c:v>
                </c:pt>
                <c:pt idx="364">
                  <c:v>0.73764914855081587</c:v>
                </c:pt>
              </c:numCache>
            </c:numRef>
          </c:yVal>
        </c:ser>
        <c:axId val="64998784"/>
        <c:axId val="64689280"/>
      </c:scatterChart>
      <c:valAx>
        <c:axId val="64998784"/>
        <c:scaling>
          <c:orientation val="minMax"/>
          <c:max val="365"/>
          <c:min val="0"/>
        </c:scaling>
        <c:axPos val="b"/>
        <c:numFmt formatCode="General" sourceLinked="1"/>
        <c:tickLblPos val="nextTo"/>
        <c:crossAx val="64689280"/>
        <c:crosses val="autoZero"/>
        <c:crossBetween val="midCat"/>
      </c:valAx>
      <c:valAx>
        <c:axId val="64689280"/>
        <c:scaling>
          <c:orientation val="minMax"/>
        </c:scaling>
        <c:axPos val="l"/>
        <c:majorGridlines/>
        <c:numFmt formatCode="0.0" sourceLinked="1"/>
        <c:tickLblPos val="nextTo"/>
        <c:crossAx val="64998784"/>
        <c:crosses val="autoZero"/>
        <c:crossBetween val="midCat"/>
      </c:valAx>
    </c:plotArea>
    <c:plotVisOnly val="1"/>
    <c:dispBlanksAs val="gap"/>
  </c:chart>
  <c:printSettings>
    <c:headerFooter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CURVA DI DURATA DELLE PORTATE (PARETO)</a:t>
            </a:r>
          </a:p>
        </c:rich>
      </c:tx>
    </c:title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'5.2-DISTRIBUZIONE di Weibull'!$A$21:$A$385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'5.2-DISTRIBUZIONE di Weibull'!$D$21:$D$385</c:f>
              <c:numCache>
                <c:formatCode>0.0</c:formatCode>
                <c:ptCount val="365"/>
                <c:pt idx="0">
                  <c:v>42.29091748984505</c:v>
                </c:pt>
                <c:pt idx="1">
                  <c:v>38.19881490227683</c:v>
                </c:pt>
                <c:pt idx="2">
                  <c:v>35.758535929947612</c:v>
                </c:pt>
                <c:pt idx="3">
                  <c:v>34.003940651946643</c:v>
                </c:pt>
                <c:pt idx="4">
                  <c:v>32.628655756767571</c:v>
                </c:pt>
                <c:pt idx="5">
                  <c:v>31.495090548006988</c:v>
                </c:pt>
                <c:pt idx="6">
                  <c:v>30.529372978656543</c:v>
                </c:pt>
                <c:pt idx="7">
                  <c:v>29.687168278747968</c:v>
                </c:pt>
                <c:pt idx="8">
                  <c:v>28.939745010542982</c:v>
                </c:pt>
                <c:pt idx="9">
                  <c:v>28.267403769509141</c:v>
                </c:pt>
                <c:pt idx="10">
                  <c:v>27.656041039551909</c:v>
                </c:pt>
                <c:pt idx="11">
                  <c:v>27.095207683274399</c:v>
                </c:pt>
                <c:pt idx="12">
                  <c:v>26.576943526735551</c:v>
                </c:pt>
                <c:pt idx="13">
                  <c:v>26.095042929098241</c:v>
                </c:pt>
                <c:pt idx="14">
                  <c:v>25.644573050657822</c:v>
                </c:pt>
                <c:pt idx="15">
                  <c:v>25.221547092599625</c:v>
                </c:pt>
                <c:pt idx="16">
                  <c:v>24.82269623813708</c:v>
                </c:pt>
                <c:pt idx="17">
                  <c:v>24.445306519401953</c:v>
                </c:pt>
                <c:pt idx="18">
                  <c:v>24.087099601334693</c:v>
                </c:pt>
                <c:pt idx="19">
                  <c:v>23.746144004962861</c:v>
                </c:pt>
                <c:pt idx="20">
                  <c:v>23.420787886746687</c:v>
                </c:pt>
                <c:pt idx="21">
                  <c:v>23.109607377217124</c:v>
                </c:pt>
                <c:pt idx="22">
                  <c:v>22.811366343677136</c:v>
                </c:pt>
                <c:pt idx="23">
                  <c:v>22.524984670529896</c:v>
                </c:pt>
                <c:pt idx="24">
                  <c:v>22.249512979045313</c:v>
                </c:pt>
                <c:pt idx="25">
                  <c:v>21.984112277278527</c:v>
                </c:pt>
                <c:pt idx="26">
                  <c:v>21.728037428367351</c:v>
                </c:pt>
                <c:pt idx="27">
                  <c:v>21.48062360756661</c:v>
                </c:pt>
                <c:pt idx="28">
                  <c:v>21.241275121499346</c:v>
                </c:pt>
                <c:pt idx="29">
                  <c:v>21.009456111279814</c:v>
                </c:pt>
                <c:pt idx="30">
                  <c:v>20.784682770573163</c:v>
                </c:pt>
                <c:pt idx="31">
                  <c:v>20.566516791354623</c:v>
                </c:pt>
                <c:pt idx="32">
                  <c:v>20.354559811774948</c:v>
                </c:pt>
                <c:pt idx="33">
                  <c:v>20.148448687504107</c:v>
                </c:pt>
                <c:pt idx="34">
                  <c:v>19.947851444032153</c:v>
                </c:pt>
                <c:pt idx="35">
                  <c:v>19.752463795401059</c:v>
                </c:pt>
                <c:pt idx="36">
                  <c:v>19.562006136719436</c:v>
                </c:pt>
                <c:pt idx="37">
                  <c:v>19.376220935037576</c:v>
                </c:pt>
                <c:pt idx="38">
                  <c:v>19.194870456818077</c:v>
                </c:pt>
                <c:pt idx="39">
                  <c:v>19.017734781138113</c:v>
                </c:pt>
                <c:pt idx="40">
                  <c:v>18.844610056514185</c:v>
                </c:pt>
                <c:pt idx="41">
                  <c:v>18.675306966313016</c:v>
                </c:pt>
                <c:pt idx="42">
                  <c:v>18.50964937345848</c:v>
                </c:pt>
                <c:pt idx="43">
                  <c:v>18.347473119837254</c:v>
                </c:pt>
                <c:pt idx="44">
                  <c:v>18.188624959658569</c:v>
                </c:pt>
                <c:pt idx="45">
                  <c:v>18.032961609200633</c:v>
                </c:pt>
                <c:pt idx="46">
                  <c:v>17.880348898009192</c:v>
                </c:pt>
                <c:pt idx="47">
                  <c:v>17.730661008804734</c:v>
                </c:pt>
                <c:pt idx="48">
                  <c:v>17.583779795185688</c:v>
                </c:pt>
                <c:pt idx="49">
                  <c:v>17.439594167751228</c:v>
                </c:pt>
                <c:pt idx="50">
                  <c:v>17.297999540560948</c:v>
                </c:pt>
                <c:pt idx="51">
                  <c:v>17.158897330942192</c:v>
                </c:pt>
                <c:pt idx="52">
                  <c:v>17.022194506583414</c:v>
                </c:pt>
                <c:pt idx="53">
                  <c:v>16.88780317464126</c:v>
                </c:pt>
                <c:pt idx="54">
                  <c:v>16.755640208263099</c:v>
                </c:pt>
                <c:pt idx="55">
                  <c:v>16.625626906503832</c:v>
                </c:pt>
                <c:pt idx="56">
                  <c:v>16.497688684111733</c:v>
                </c:pt>
                <c:pt idx="57">
                  <c:v>16.371754788084992</c:v>
                </c:pt>
                <c:pt idx="58">
                  <c:v>16.24775803826979</c:v>
                </c:pt>
                <c:pt idx="59">
                  <c:v>16.125634589590053</c:v>
                </c:pt>
                <c:pt idx="60">
                  <c:v>16.005323713776527</c:v>
                </c:pt>
                <c:pt idx="61">
                  <c:v>15.88676759870445</c:v>
                </c:pt>
                <c:pt idx="62">
                  <c:v>15.769911163659598</c:v>
                </c:pt>
                <c:pt idx="63">
                  <c:v>15.654701889036986</c:v>
                </c:pt>
                <c:pt idx="64">
                  <c:v>15.541089659137791</c:v>
                </c:pt>
                <c:pt idx="65">
                  <c:v>15.429026616872248</c:v>
                </c:pt>
                <c:pt idx="66">
                  <c:v>15.318467029300804</c:v>
                </c:pt>
                <c:pt idx="67">
                  <c:v>15.209367163056193</c:v>
                </c:pt>
                <c:pt idx="68">
                  <c:v>15.10168516878645</c:v>
                </c:pt>
                <c:pt idx="69">
                  <c:v>14.995380973844799</c:v>
                </c:pt>
                <c:pt idx="70">
                  <c:v>14.890416182529171</c:v>
                </c:pt>
                <c:pt idx="71">
                  <c:v>14.786753983241674</c:v>
                </c:pt>
                <c:pt idx="72">
                  <c:v>14.68435906199905</c:v>
                </c:pt>
                <c:pt idx="73">
                  <c:v>14.583197521778978</c:v>
                </c:pt>
                <c:pt idx="74">
                  <c:v>14.48323680723518</c:v>
                </c:pt>
                <c:pt idx="75">
                  <c:v>14.384445634357457</c:v>
                </c:pt>
                <c:pt idx="76">
                  <c:v>14.286793924691294</c:v>
                </c:pt>
                <c:pt idx="77">
                  <c:v>14.190252743766315</c:v>
                </c:pt>
                <c:pt idx="78">
                  <c:v>14.094794243413997</c:v>
                </c:pt>
                <c:pt idx="79">
                  <c:v>14.000391607682989</c:v>
                </c:pt>
                <c:pt idx="80">
                  <c:v>13.90701900208567</c:v>
                </c:pt>
                <c:pt idx="81">
                  <c:v>13.814651525932298</c:v>
                </c:pt>
                <c:pt idx="82">
                  <c:v>13.723265167529656</c:v>
                </c:pt>
                <c:pt idx="83">
                  <c:v>13.632836762039728</c:v>
                </c:pt>
                <c:pt idx="84">
                  <c:v>13.543343951810778</c:v>
                </c:pt>
                <c:pt idx="85">
                  <c:v>13.454765149008454</c:v>
                </c:pt>
                <c:pt idx="86">
                  <c:v>13.367079500388472</c:v>
                </c:pt>
                <c:pt idx="87">
                  <c:v>13.28026685406495</c:v>
                </c:pt>
                <c:pt idx="88">
                  <c:v>13.194307728140044</c:v>
                </c:pt>
                <c:pt idx="89">
                  <c:v>13.109183281070921</c:v>
                </c:pt>
                <c:pt idx="90">
                  <c:v>13.024875283659629</c:v>
                </c:pt>
                <c:pt idx="91">
                  <c:v>12.941366092560214</c:v>
                </c:pt>
                <c:pt idx="92">
                  <c:v>12.858638625205261</c:v>
                </c:pt>
                <c:pt idx="93">
                  <c:v>12.776676336061438</c:v>
                </c:pt>
                <c:pt idx="94">
                  <c:v>12.695463194130202</c:v>
                </c:pt>
                <c:pt idx="95">
                  <c:v>12.61498366161597</c:v>
                </c:pt>
                <c:pt idx="96">
                  <c:v>12.535222673689658</c:v>
                </c:pt>
                <c:pt idx="97">
                  <c:v>12.456165619280643</c:v>
                </c:pt>
                <c:pt idx="98">
                  <c:v>12.377798322834893</c:v>
                </c:pt>
                <c:pt idx="99">
                  <c:v>12.300107026981449</c:v>
                </c:pt>
                <c:pt idx="100">
                  <c:v>12.223078376053365</c:v>
                </c:pt>
                <c:pt idx="101">
                  <c:v>12.146699400412912</c:v>
                </c:pt>
                <c:pt idx="102">
                  <c:v>12.070957501534382</c:v>
                </c:pt>
                <c:pt idx="103">
                  <c:v>11.995840437800723</c:v>
                </c:pt>
                <c:pt idx="104">
                  <c:v>11.921336310973448</c:v>
                </c:pt>
                <c:pt idx="105">
                  <c:v>11.847433553297682</c:v>
                </c:pt>
                <c:pt idx="106">
                  <c:v>11.77412091520686</c:v>
                </c:pt>
                <c:pt idx="107">
                  <c:v>11.701387453593805</c:v>
                </c:pt>
                <c:pt idx="108">
                  <c:v>11.629222520617098</c:v>
                </c:pt>
                <c:pt idx="109">
                  <c:v>11.557615753013598</c:v>
                </c:pt>
                <c:pt idx="110">
                  <c:v>11.486557061889803</c:v>
                </c:pt>
                <c:pt idx="111">
                  <c:v>11.416036622966491</c:v>
                </c:pt>
                <c:pt idx="112">
                  <c:v>11.346044867252584</c:v>
                </c:pt>
                <c:pt idx="113">
                  <c:v>11.276572472125723</c:v>
                </c:pt>
                <c:pt idx="114">
                  <c:v>11.207610352798408</c:v>
                </c:pt>
                <c:pt idx="115">
                  <c:v>11.139149654149735</c:v>
                </c:pt>
                <c:pt idx="116">
                  <c:v>11.071181742904109</c:v>
                </c:pt>
                <c:pt idx="117">
                  <c:v>11.003698200139263</c:v>
                </c:pt>
                <c:pt idx="118">
                  <c:v>10.936690814107081</c:v>
                </c:pt>
                <c:pt idx="119">
                  <c:v>10.870151573351562</c:v>
                </c:pt>
                <c:pt idx="120">
                  <c:v>10.804072660109256</c:v>
                </c:pt>
                <c:pt idx="121">
                  <c:v>10.738446443978347</c:v>
                </c:pt>
                <c:pt idx="122">
                  <c:v>10.673265475843214</c:v>
                </c:pt>
                <c:pt idx="123">
                  <c:v>10.608522482042249</c:v>
                </c:pt>
                <c:pt idx="124">
                  <c:v>10.544210358767195</c:v>
                </c:pt>
                <c:pt idx="125">
                  <c:v>10.480322166683061</c:v>
                </c:pt>
                <c:pt idx="126">
                  <c:v>10.41685112575818</c:v>
                </c:pt>
                <c:pt idx="127">
                  <c:v>10.353790610294601</c:v>
                </c:pt>
                <c:pt idx="128">
                  <c:v>10.29113414414951</c:v>
                </c:pt>
                <c:pt idx="129">
                  <c:v>10.228875396138886</c:v>
                </c:pt>
                <c:pt idx="130">
                  <c:v>10.167008175615067</c:v>
                </c:pt>
                <c:pt idx="131">
                  <c:v>10.105526428210307</c:v>
                </c:pt>
                <c:pt idx="132">
                  <c:v>10.044424231738899</c:v>
                </c:pt>
                <c:pt idx="133">
                  <c:v>9.9836957922507299</c:v>
                </c:pt>
                <c:pt idx="134">
                  <c:v>9.923335440229577</c:v>
                </c:pt>
                <c:pt idx="135">
                  <c:v>9.8633376269297699</c:v>
                </c:pt>
                <c:pt idx="136">
                  <c:v>9.8036969208451392</c:v>
                </c:pt>
                <c:pt idx="137">
                  <c:v>9.7444080043045425</c:v>
                </c:pt>
                <c:pt idx="138">
                  <c:v>9.6854656701884974</c:v>
                </c:pt>
                <c:pt idx="139">
                  <c:v>9.6268648187617192</c:v>
                </c:pt>
                <c:pt idx="140">
                  <c:v>9.5686004546166679</c:v>
                </c:pt>
                <c:pt idx="141">
                  <c:v>9.5106676837233977</c:v>
                </c:pt>
                <c:pt idx="142">
                  <c:v>9.4530617105812329</c:v>
                </c:pt>
                <c:pt idx="143">
                  <c:v>9.3957778354680777</c:v>
                </c:pt>
                <c:pt idx="144">
                  <c:v>9.3388114517832825</c:v>
                </c:pt>
                <c:pt idx="145">
                  <c:v>9.2821580434802033</c:v>
                </c:pt>
                <c:pt idx="146">
                  <c:v>9.2258131825848579</c:v>
                </c:pt>
                <c:pt idx="147">
                  <c:v>9.169772526797118</c:v>
                </c:pt>
                <c:pt idx="148">
                  <c:v>9.1140318171711385</c:v>
                </c:pt>
                <c:pt idx="149">
                  <c:v>9.0585868758718604</c:v>
                </c:pt>
                <c:pt idx="150">
                  <c:v>9.0034336040045311</c:v>
                </c:pt>
                <c:pt idx="151">
                  <c:v>8.9485679795143795</c:v>
                </c:pt>
                <c:pt idx="152">
                  <c:v>8.8939860551536665</c:v>
                </c:pt>
                <c:pt idx="153">
                  <c:v>8.8396839565134879</c:v>
                </c:pt>
                <c:pt idx="154">
                  <c:v>8.7856578801178262</c:v>
                </c:pt>
                <c:pt idx="155">
                  <c:v>8.7319040915774018</c:v>
                </c:pt>
                <c:pt idx="156">
                  <c:v>8.6784189238010967</c:v>
                </c:pt>
                <c:pt idx="157">
                  <c:v>8.6251987752626782</c:v>
                </c:pt>
                <c:pt idx="158">
                  <c:v>8.5722401083207824</c:v>
                </c:pt>
                <c:pt idx="159">
                  <c:v>8.5195394475901089</c:v>
                </c:pt>
                <c:pt idx="160">
                  <c:v>8.4670933783619269</c:v>
                </c:pt>
                <c:pt idx="161">
                  <c:v>8.4148985450720346</c:v>
                </c:pt>
                <c:pt idx="162">
                  <c:v>8.3629516498144056</c:v>
                </c:pt>
                <c:pt idx="163">
                  <c:v>8.3112494508988668</c:v>
                </c:pt>
                <c:pt idx="164">
                  <c:v>8.2597887614511407</c:v>
                </c:pt>
                <c:pt idx="165">
                  <c:v>8.2085664480537304</c:v>
                </c:pt>
                <c:pt idx="166">
                  <c:v>8.157579429426173</c:v>
                </c:pt>
                <c:pt idx="167">
                  <c:v>8.1068246751431801</c:v>
                </c:pt>
                <c:pt idx="168">
                  <c:v>8.0562992043893669</c:v>
                </c:pt>
                <c:pt idx="169">
                  <c:v>8.0060000847492034</c:v>
                </c:pt>
                <c:pt idx="170">
                  <c:v>7.9559244310309545</c:v>
                </c:pt>
                <c:pt idx="171">
                  <c:v>7.9060694041233894</c:v>
                </c:pt>
                <c:pt idx="172">
                  <c:v>7.8564322098840931</c:v>
                </c:pt>
                <c:pt idx="173">
                  <c:v>7.8070100980582771</c:v>
                </c:pt>
                <c:pt idx="174">
                  <c:v>7.7578003612270061</c:v>
                </c:pt>
                <c:pt idx="175">
                  <c:v>7.7088003337837998</c:v>
                </c:pt>
                <c:pt idx="176">
                  <c:v>7.6600073909386515</c:v>
                </c:pt>
                <c:pt idx="177">
                  <c:v>7.6114189477484553</c:v>
                </c:pt>
                <c:pt idx="178">
                  <c:v>7.5630324581729687</c:v>
                </c:pt>
                <c:pt idx="179">
                  <c:v>7.5148454141554213</c:v>
                </c:pt>
                <c:pt idx="180">
                  <c:v>7.4668553447268833</c:v>
                </c:pt>
                <c:pt idx="181">
                  <c:v>7.4190598151336085</c:v>
                </c:pt>
                <c:pt idx="182">
                  <c:v>7.3714564259865609</c:v>
                </c:pt>
                <c:pt idx="183">
                  <c:v>7.3240428124323342</c:v>
                </c:pt>
                <c:pt idx="184">
                  <c:v>7.2768166433447563</c:v>
                </c:pt>
                <c:pt idx="185">
                  <c:v>7.2297756205364685</c:v>
                </c:pt>
                <c:pt idx="186">
                  <c:v>7.1829174779897791</c:v>
                </c:pt>
                <c:pt idx="187">
                  <c:v>7.1362399811061481</c:v>
                </c:pt>
                <c:pt idx="188">
                  <c:v>7.0897409259736559</c:v>
                </c:pt>
                <c:pt idx="189">
                  <c:v>7.0434181386518473</c:v>
                </c:pt>
                <c:pt idx="190">
                  <c:v>6.9972694744733568</c:v>
                </c:pt>
                <c:pt idx="191">
                  <c:v>6.9512928173617228</c:v>
                </c:pt>
                <c:pt idx="192">
                  <c:v>6.905486079164862</c:v>
                </c:pt>
                <c:pt idx="193">
                  <c:v>6.8598471990036538</c:v>
                </c:pt>
                <c:pt idx="194">
                  <c:v>6.8143741426350886</c:v>
                </c:pt>
                <c:pt idx="195">
                  <c:v>6.7690649018295312</c:v>
                </c:pt>
                <c:pt idx="196">
                  <c:v>6.7239174937615553</c:v>
                </c:pt>
                <c:pt idx="197">
                  <c:v>6.6789299604139041</c:v>
                </c:pt>
                <c:pt idx="198">
                  <c:v>6.6341003679941126</c:v>
                </c:pt>
                <c:pt idx="199">
                  <c:v>6.5894268063633437</c:v>
                </c:pt>
                <c:pt idx="200">
                  <c:v>6.5449073884770019</c:v>
                </c:pt>
                <c:pt idx="201">
                  <c:v>6.5005402498367149</c:v>
                </c:pt>
                <c:pt idx="202">
                  <c:v>6.456323547953243</c:v>
                </c:pt>
                <c:pt idx="203">
                  <c:v>6.412255461819985</c:v>
                </c:pt>
                <c:pt idx="204">
                  <c:v>6.368334191396591</c:v>
                </c:pt>
                <c:pt idx="205">
                  <c:v>6.3245579571024093</c:v>
                </c:pt>
                <c:pt idx="206">
                  <c:v>6.2809249993193328</c:v>
                </c:pt>
                <c:pt idx="207">
                  <c:v>6.2374335779037082</c:v>
                </c:pt>
                <c:pt idx="208">
                  <c:v>6.1940819717069475</c:v>
                </c:pt>
                <c:pt idx="209">
                  <c:v>6.1508684781045204</c:v>
                </c:pt>
                <c:pt idx="210">
                  <c:v>6.1077914125329693</c:v>
                </c:pt>
                <c:pt idx="211">
                  <c:v>6.0648491080346254</c:v>
                </c:pt>
                <c:pt idx="212">
                  <c:v>6.022039914809711</c:v>
                </c:pt>
                <c:pt idx="213">
                  <c:v>5.9793621997755171</c:v>
                </c:pt>
                <c:pt idx="214">
                  <c:v>5.9368143461323193</c:v>
                </c:pt>
                <c:pt idx="215">
                  <c:v>5.8943947529357619</c:v>
                </c:pt>
                <c:pt idx="216">
                  <c:v>5.8521018346753984</c:v>
                </c:pt>
                <c:pt idx="217">
                  <c:v>5.8099340208590755</c:v>
                </c:pt>
                <c:pt idx="218">
                  <c:v>5.7678897556029032</c:v>
                </c:pt>
                <c:pt idx="219">
                  <c:v>5.7259674972264998</c:v>
                </c:pt>
                <c:pt idx="220">
                  <c:v>5.6841657178532312</c:v>
                </c:pt>
                <c:pt idx="221">
                  <c:v>5.642482903015174</c:v>
                </c:pt>
                <c:pt idx="222">
                  <c:v>5.60091755126252</c:v>
                </c:pt>
                <c:pt idx="223">
                  <c:v>5.559468173777133</c:v>
                </c:pt>
                <c:pt idx="224">
                  <c:v>5.5181332939900001</c:v>
                </c:pt>
                <c:pt idx="225">
                  <c:v>5.4769114472023048</c:v>
                </c:pt>
                <c:pt idx="226">
                  <c:v>5.4358011802098263</c:v>
                </c:pt>
                <c:pt idx="227">
                  <c:v>5.3948010509304245</c:v>
                </c:pt>
                <c:pt idx="228">
                  <c:v>5.353909628034315</c:v>
                </c:pt>
                <c:pt idx="229">
                  <c:v>5.3131254905768666</c:v>
                </c:pt>
                <c:pt idx="230">
                  <c:v>5.2724472276336565</c:v>
                </c:pt>
                <c:pt idx="231">
                  <c:v>5.2318734379375034</c:v>
                </c:pt>
                <c:pt idx="232">
                  <c:v>5.1914027295171934</c:v>
                </c:pt>
                <c:pt idx="233">
                  <c:v>5.1510337193376277</c:v>
                </c:pt>
                <c:pt idx="234">
                  <c:v>5.1107650329411127</c:v>
                </c:pt>
                <c:pt idx="235">
                  <c:v>5.0705953040895064</c:v>
                </c:pt>
                <c:pt idx="236">
                  <c:v>5.0305231744069152</c:v>
                </c:pt>
                <c:pt idx="237">
                  <c:v>4.9905472930226811</c:v>
                </c:pt>
                <c:pt idx="238">
                  <c:v>4.9506663162143258</c:v>
                </c:pt>
                <c:pt idx="239">
                  <c:v>4.9108789070501642</c:v>
                </c:pt>
                <c:pt idx="240">
                  <c:v>4.8711837350312859</c:v>
                </c:pt>
                <c:pt idx="241">
                  <c:v>4.8315794757325659</c:v>
                </c:pt>
                <c:pt idx="242">
                  <c:v>4.7920648104423957</c:v>
                </c:pt>
                <c:pt idx="243">
                  <c:v>4.7526384258007957</c:v>
                </c:pt>
                <c:pt idx="244">
                  <c:v>4.7132990134355621</c:v>
                </c:pt>
                <c:pt idx="245">
                  <c:v>4.6740452695961121</c:v>
                </c:pt>
                <c:pt idx="246">
                  <c:v>4.6348758947846447</c:v>
                </c:pt>
                <c:pt idx="247">
                  <c:v>4.5957895933842519</c:v>
                </c:pt>
                <c:pt idx="248">
                  <c:v>4.5567850732835913</c:v>
                </c:pt>
                <c:pt idx="249">
                  <c:v>4.5178610454977326</c:v>
                </c:pt>
                <c:pt idx="250">
                  <c:v>4.4790162237847229</c:v>
                </c:pt>
                <c:pt idx="251">
                  <c:v>4.4402493242574916</c:v>
                </c:pt>
                <c:pt idx="252">
                  <c:v>4.40155906499061</c:v>
                </c:pt>
                <c:pt idx="253">
                  <c:v>4.3629441656214381</c:v>
                </c:pt>
                <c:pt idx="254">
                  <c:v>4.3244033469452017</c:v>
                </c:pt>
                <c:pt idx="255">
                  <c:v>4.2859353305034444</c:v>
                </c:pt>
                <c:pt idx="256">
                  <c:v>4.2475388381653776</c:v>
                </c:pt>
                <c:pt idx="257">
                  <c:v>4.2092125917015242</c:v>
                </c:pt>
                <c:pt idx="258">
                  <c:v>4.1709553123490917</c:v>
                </c:pt>
                <c:pt idx="259">
                  <c:v>4.1327657203684707</c:v>
                </c:pt>
                <c:pt idx="260">
                  <c:v>4.0946425345902133</c:v>
                </c:pt>
                <c:pt idx="261">
                  <c:v>4.0565844719517932</c:v>
                </c:pt>
                <c:pt idx="262">
                  <c:v>4.0185902470234787</c:v>
                </c:pt>
                <c:pt idx="263">
                  <c:v>3.9806585715225196</c:v>
                </c:pt>
                <c:pt idx="264">
                  <c:v>3.942788153814909</c:v>
                </c:pt>
                <c:pt idx="265">
                  <c:v>3.9049776984038402</c:v>
                </c:pt>
                <c:pt idx="266">
                  <c:v>3.8672259054040077</c:v>
                </c:pt>
                <c:pt idx="267">
                  <c:v>3.8295314700008012</c:v>
                </c:pt>
                <c:pt idx="268">
                  <c:v>3.7918930818934178</c:v>
                </c:pt>
                <c:pt idx="269">
                  <c:v>3.7543094247208226</c:v>
                </c:pt>
                <c:pt idx="270">
                  <c:v>3.7167791754694766</c:v>
                </c:pt>
                <c:pt idx="271">
                  <c:v>3.6793010038616174</c:v>
                </c:pt>
                <c:pt idx="272">
                  <c:v>3.6418735717228681</c:v>
                </c:pt>
                <c:pt idx="273">
                  <c:v>3.6044955323277987</c:v>
                </c:pt>
                <c:pt idx="274">
                  <c:v>3.5671655297220544</c:v>
                </c:pt>
                <c:pt idx="275">
                  <c:v>3.5298821980195187</c:v>
                </c:pt>
                <c:pt idx="276">
                  <c:v>3.492644160672866</c:v>
                </c:pt>
                <c:pt idx="277">
                  <c:v>3.4554500297158097</c:v>
                </c:pt>
                <c:pt idx="278">
                  <c:v>3.4182984049751743</c:v>
                </c:pt>
                <c:pt idx="279">
                  <c:v>3.3811878732508029</c:v>
                </c:pt>
                <c:pt idx="280">
                  <c:v>3.3441170074611928</c:v>
                </c:pt>
                <c:pt idx="281">
                  <c:v>3.3070843657525675</c:v>
                </c:pt>
                <c:pt idx="282">
                  <c:v>3.2700884905689631</c:v>
                </c:pt>
                <c:pt idx="283">
                  <c:v>3.2331279076806605</c:v>
                </c:pt>
                <c:pt idx="284">
                  <c:v>3.1962011251681899</c:v>
                </c:pt>
                <c:pt idx="285">
                  <c:v>3.1593066323588301</c:v>
                </c:pt>
                <c:pt idx="286">
                  <c:v>3.1224428987123418</c:v>
                </c:pt>
                <c:pt idx="287">
                  <c:v>3.0856083726523886</c:v>
                </c:pt>
                <c:pt idx="288">
                  <c:v>3.0488014803398471</c:v>
                </c:pt>
                <c:pt idx="289">
                  <c:v>3.0120206243838568</c:v>
                </c:pt>
                <c:pt idx="290">
                  <c:v>2.9752641824861561</c:v>
                </c:pt>
                <c:pt idx="291">
                  <c:v>2.9385305060138682</c:v>
                </c:pt>
                <c:pt idx="292">
                  <c:v>2.901817918495484</c:v>
                </c:pt>
                <c:pt idx="293">
                  <c:v>2.8651247140343341</c:v>
                </c:pt>
                <c:pt idx="294">
                  <c:v>2.8284491556333813</c:v>
                </c:pt>
                <c:pt idx="295">
                  <c:v>2.7917894734245636</c:v>
                </c:pt>
                <c:pt idx="296">
                  <c:v>2.7551438627953626</c:v>
                </c:pt>
                <c:pt idx="297">
                  <c:v>2.7185104824045587</c:v>
                </c:pt>
                <c:pt idx="298">
                  <c:v>2.6818874520784428</c:v>
                </c:pt>
                <c:pt idx="299">
                  <c:v>2.6452728505778733</c:v>
                </c:pt>
                <c:pt idx="300">
                  <c:v>2.6086647132257075</c:v>
                </c:pt>
                <c:pt idx="301">
                  <c:v>2.5720610293830917</c:v>
                </c:pt>
                <c:pt idx="302">
                  <c:v>2.5354597397619387</c:v>
                </c:pt>
                <c:pt idx="303">
                  <c:v>2.4988587335597265</c:v>
                </c:pt>
                <c:pt idx="304">
                  <c:v>2.4622558454012422</c:v>
                </c:pt>
                <c:pt idx="305">
                  <c:v>2.4256488520703918</c:v>
                </c:pt>
                <c:pt idx="306">
                  <c:v>2.3890354690133631</c:v>
                </c:pt>
                <c:pt idx="307">
                  <c:v>2.3524133465924426</c:v>
                </c:pt>
                <c:pt idx="308">
                  <c:v>2.3157800660675441</c:v>
                </c:pt>
                <c:pt idx="309">
                  <c:v>2.2791331352799413</c:v>
                </c:pt>
                <c:pt idx="310">
                  <c:v>2.2424699840098161</c:v>
                </c:pt>
                <c:pt idx="311">
                  <c:v>2.2057879589759919</c:v>
                </c:pt>
                <c:pt idx="312">
                  <c:v>2.1690843184424629</c:v>
                </c:pt>
                <c:pt idx="313">
                  <c:v>2.132356226392162</c:v>
                </c:pt>
                <c:pt idx="314">
                  <c:v>2.0956007462235369</c:v>
                </c:pt>
                <c:pt idx="315">
                  <c:v>2.0588148339199956</c:v>
                </c:pt>
                <c:pt idx="316">
                  <c:v>2.0219953306359648</c:v>
                </c:pt>
                <c:pt idx="317">
                  <c:v>1.9851389546359808</c:v>
                </c:pt>
                <c:pt idx="318">
                  <c:v>1.948242292514859</c:v>
                </c:pt>
                <c:pt idx="319">
                  <c:v>1.9113017896172295</c:v>
                </c:pt>
                <c:pt idx="320">
                  <c:v>1.8743137395634568</c:v>
                </c:pt>
                <c:pt idx="321">
                  <c:v>1.837274272775806</c:v>
                </c:pt>
                <c:pt idx="322">
                  <c:v>1.8001793438833658</c:v>
                </c:pt>
                <c:pt idx="323">
                  <c:v>1.7630247178662604</c:v>
                </c:pt>
                <c:pt idx="324">
                  <c:v>1.7258059547785169</c:v>
                </c:pt>
                <c:pt idx="325">
                  <c:v>1.6885183928639647</c:v>
                </c:pt>
                <c:pt idx="326">
                  <c:v>1.6511571298499554</c:v>
                </c:pt>
                <c:pt idx="327">
                  <c:v>1.6137170021684486</c:v>
                </c:pt>
                <c:pt idx="328">
                  <c:v>1.5761925618118933</c:v>
                </c:pt>
                <c:pt idx="329">
                  <c:v>1.5385780504807851</c:v>
                </c:pt>
                <c:pt idx="330">
                  <c:v>1.5008673706187659</c:v>
                </c:pt>
                <c:pt idx="331">
                  <c:v>1.4630540528571827</c:v>
                </c:pt>
                <c:pt idx="332">
                  <c:v>1.4251312193008483</c:v>
                </c:pt>
                <c:pt idx="333">
                  <c:v>1.3870915419762462</c:v>
                </c:pt>
                <c:pt idx="334">
                  <c:v>1.3489271956271232</c:v>
                </c:pt>
                <c:pt idx="335">
                  <c:v>1.3106298038732878</c:v>
                </c:pt>
                <c:pt idx="336">
                  <c:v>1.2721903775371435</c:v>
                </c:pt>
                <c:pt idx="337">
                  <c:v>1.2335992436766403</c:v>
                </c:pt>
                <c:pt idx="338">
                  <c:v>1.1948459635262489</c:v>
                </c:pt>
                <c:pt idx="339">
                  <c:v>1.1559192371167168</c:v>
                </c:pt>
                <c:pt idx="340">
                  <c:v>1.116806791788846</c:v>
                </c:pt>
                <c:pt idx="341">
                  <c:v>1.0774952510934526</c:v>
                </c:pt>
                <c:pt idx="342">
                  <c:v>1.0379699796190041</c:v>
                </c:pt>
                <c:pt idx="343">
                  <c:v>0.99821489802492758</c:v>
                </c:pt>
                <c:pt idx="344">
                  <c:v>0.95821226085905253</c:v>
                </c:pt>
                <c:pt idx="345">
                  <c:v>0.91794238742243228</c:v>
                </c:pt>
                <c:pt idx="346">
                  <c:v>0.87738333274595182</c:v>
                </c:pt>
                <c:pt idx="347">
                  <c:v>0.83651048125507765</c:v>
                </c:pt>
                <c:pt idx="348">
                  <c:v>0.79529603929459669</c:v>
                </c:pt>
                <c:pt idx="349">
                  <c:v>0.75370839337281692</c:v>
                </c:pt>
                <c:pt idx="350">
                  <c:v>0.71171128715843857</c:v>
                </c:pt>
                <c:pt idx="351">
                  <c:v>0.66926274924913232</c:v>
                </c:pt>
                <c:pt idx="352">
                  <c:v>0.62631367093707235</c:v>
                </c:pt>
                <c:pt idx="353">
                  <c:v>0.5828058804586691</c:v>
                </c:pt>
                <c:pt idx="354">
                  <c:v>0.53866947242307184</c:v>
                </c:pt>
                <c:pt idx="355">
                  <c:v>0.49381899898129239</c:v>
                </c:pt>
                <c:pt idx="356">
                  <c:v>0.44814785291135179</c:v>
                </c:pt>
                <c:pt idx="357">
                  <c:v>0.40151964144081603</c:v>
                </c:pt>
                <c:pt idx="358">
                  <c:v>0.35375425499835533</c:v>
                </c:pt>
                <c:pt idx="359">
                  <c:v>0.30460387596087235</c:v>
                </c:pt>
                <c:pt idx="360">
                  <c:v>0.25370799016703516</c:v>
                </c:pt>
                <c:pt idx="361">
                  <c:v>0.20049834155107424</c:v>
                </c:pt>
                <c:pt idx="362">
                  <c:v>0.14395810103758386</c:v>
                </c:pt>
                <c:pt idx="363">
                  <c:v>8.1776313723965127E-2</c:v>
                </c:pt>
                <c:pt idx="364">
                  <c:v>0</c:v>
                </c:pt>
              </c:numCache>
            </c:numRef>
          </c:yVal>
        </c:ser>
        <c:axId val="64891136"/>
        <c:axId val="64921600"/>
      </c:scatterChart>
      <c:valAx>
        <c:axId val="64891136"/>
        <c:scaling>
          <c:orientation val="minMax"/>
          <c:max val="365"/>
          <c:min val="0"/>
        </c:scaling>
        <c:axPos val="b"/>
        <c:numFmt formatCode="General" sourceLinked="1"/>
        <c:tickLblPos val="nextTo"/>
        <c:crossAx val="64921600"/>
        <c:crosses val="autoZero"/>
        <c:crossBetween val="midCat"/>
      </c:valAx>
      <c:valAx>
        <c:axId val="64921600"/>
        <c:scaling>
          <c:orientation val="minMax"/>
        </c:scaling>
        <c:axPos val="l"/>
        <c:majorGridlines/>
        <c:numFmt formatCode="0.0" sourceLinked="1"/>
        <c:tickLblPos val="nextTo"/>
        <c:crossAx val="64891136"/>
        <c:crosses val="autoZero"/>
        <c:crossBetween val="midCat"/>
      </c:valAx>
    </c:plotArea>
    <c:plotVisOnly val="1"/>
    <c:dispBlanksAs val="gap"/>
  </c:chart>
  <c:printSettings>
    <c:headerFooter/>
    <c:pageMargins b="1" l="0.75000000000000056" r="0.75000000000000056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tx>
        <c:rich>
          <a:bodyPr/>
          <a:lstStyle/>
          <a:p>
            <a:pPr>
              <a:defRPr/>
            </a:pPr>
            <a:r>
              <a:rPr lang="it-IT"/>
              <a:t>CURVA DI DURATA DELLE PORTATE (PARETO)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'5.3-DISTRIBUZIONE di Pareto'!$A$21:$A$385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'5.3-DISTRIBUZIONE di Pareto'!$D$21:$D$385</c:f>
              <c:numCache>
                <c:formatCode>0.0</c:formatCode>
                <c:ptCount val="365"/>
                <c:pt idx="0">
                  <c:v>129.67925263108796</c:v>
                </c:pt>
                <c:pt idx="1">
                  <c:v>85.397839828316037</c:v>
                </c:pt>
                <c:pt idx="2">
                  <c:v>66.883789965776344</c:v>
                </c:pt>
                <c:pt idx="3">
                  <c:v>56.237145876289702</c:v>
                </c:pt>
                <c:pt idx="4">
                  <c:v>49.160683577381192</c:v>
                </c:pt>
                <c:pt idx="5">
                  <c:v>44.045065549975455</c:v>
                </c:pt>
                <c:pt idx="6">
                  <c:v>40.137472767468786</c:v>
                </c:pt>
                <c:pt idx="7">
                  <c:v>37.033917750955034</c:v>
                </c:pt>
                <c:pt idx="8">
                  <c:v>34.496199426072742</c:v>
                </c:pt>
                <c:pt idx="9">
                  <c:v>32.373846215283386</c:v>
                </c:pt>
                <c:pt idx="10">
                  <c:v>30.56665485905517</c:v>
                </c:pt>
                <c:pt idx="11">
                  <c:v>29.005051901130209</c:v>
                </c:pt>
                <c:pt idx="12">
                  <c:v>27.639065356494093</c:v>
                </c:pt>
                <c:pt idx="13">
                  <c:v>26.431779956819295</c:v>
                </c:pt>
                <c:pt idx="14">
                  <c:v>25.355272861707618</c:v>
                </c:pt>
                <c:pt idx="15">
                  <c:v>24.387992004458194</c:v>
                </c:pt>
                <c:pt idx="16">
                  <c:v>23.513009495425617</c:v>
                </c:pt>
                <c:pt idx="17">
                  <c:v>22.716825193725604</c:v>
                </c:pt>
                <c:pt idx="18">
                  <c:v>21.988527068867796</c:v>
                </c:pt>
                <c:pt idx="19">
                  <c:v>21.319189289162633</c:v>
                </c:pt>
                <c:pt idx="20">
                  <c:v>20.701432525783101</c:v>
                </c:pt>
                <c:pt idx="21">
                  <c:v>20.129097313406621</c:v>
                </c:pt>
                <c:pt idx="22">
                  <c:v>19.596997710456858</c:v>
                </c:pt>
                <c:pt idx="23">
                  <c:v>19.100732971612668</c:v>
                </c:pt>
                <c:pt idx="24">
                  <c:v>18.636541781056078</c:v>
                </c:pt>
                <c:pt idx="25">
                  <c:v>18.201188150219203</c:v>
                </c:pt>
                <c:pt idx="26">
                  <c:v>17.791871176144234</c:v>
                </c:pt>
                <c:pt idx="27">
                  <c:v>17.406152991574423</c:v>
                </c:pt>
                <c:pt idx="28">
                  <c:v>17.041900734903102</c:v>
                </c:pt>
                <c:pt idx="29">
                  <c:v>16.697239432796302</c:v>
                </c:pt>
                <c:pt idx="30">
                  <c:v>16.370513455513539</c:v>
                </c:pt>
                <c:pt idx="31">
                  <c:v>16.060254764544283</c:v>
                </c:pt>
                <c:pt idx="32">
                  <c:v>15.765156584957944</c:v>
                </c:pt>
                <c:pt idx="33">
                  <c:v>15.484051442556378</c:v>
                </c:pt>
                <c:pt idx="34">
                  <c:v>15.2158927375269</c:v>
                </c:pt>
                <c:pt idx="35">
                  <c:v>14.959739202233537</c:v>
                </c:pt>
                <c:pt idx="36">
                  <c:v>14.714741725585709</c:v>
                </c:pt>
                <c:pt idx="37">
                  <c:v>14.480132130539479</c:v>
                </c:pt>
                <c:pt idx="38">
                  <c:v>14.255213572313183</c:v>
                </c:pt>
                <c:pt idx="39">
                  <c:v>14.03935228840921</c:v>
                </c:pt>
                <c:pt idx="40">
                  <c:v>13.831970481649792</c:v>
                </c:pt>
                <c:pt idx="41">
                  <c:v>13.632540157234901</c:v>
                </c:pt>
                <c:pt idx="42">
                  <c:v>13.440577766629843</c:v>
                </c:pt>
                <c:pt idx="43">
                  <c:v>13.255639536642379</c:v>
                </c:pt>
                <c:pt idx="44">
                  <c:v>13.077317382694822</c:v>
                </c:pt>
                <c:pt idx="45">
                  <c:v>12.905235322063172</c:v>
                </c:pt>
                <c:pt idx="46">
                  <c:v>12.739046316539751</c:v>
                </c:pt>
                <c:pt idx="47">
                  <c:v>12.578429485197198</c:v>
                </c:pt>
                <c:pt idx="48">
                  <c:v>12.423087637174509</c:v>
                </c:pt>
                <c:pt idx="49">
                  <c:v>12.272745082051866</c:v>
                </c:pt>
                <c:pt idx="50">
                  <c:v>12.127145681732145</c:v>
                </c:pt>
                <c:pt idx="51">
                  <c:v>11.98605111304321</c:v>
                </c:pt>
                <c:pt idx="52">
                  <c:v>11.849239314708292</c:v>
                </c:pt>
                <c:pt idx="53">
                  <c:v>11.716503096056215</c:v>
                </c:pt>
                <c:pt idx="54">
                  <c:v>11.587648887982533</c:v>
                </c:pt>
                <c:pt idx="55">
                  <c:v>11.462495619328473</c:v>
                </c:pt>
                <c:pt idx="56">
                  <c:v>11.340873704097639</c:v>
                </c:pt>
                <c:pt idx="57">
                  <c:v>11.222624126848398</c:v>
                </c:pt>
                <c:pt idx="58">
                  <c:v>11.107597615237241</c:v>
                </c:pt>
                <c:pt idx="59">
                  <c:v>10.995653890089955</c:v>
                </c:pt>
                <c:pt idx="60">
                  <c:v>10.886660984580978</c:v>
                </c:pt>
                <c:pt idx="61">
                  <c:v>10.780494625137079</c:v>
                </c:pt>
                <c:pt idx="62">
                  <c:v>10.677037667575505</c:v>
                </c:pt>
                <c:pt idx="63">
                  <c:v>10.576179582760105</c:v>
                </c:pt>
                <c:pt idx="64">
                  <c:v>10.477815986729636</c:v>
                </c:pt>
                <c:pt idx="65">
                  <c:v>10.38184821083561</c:v>
                </c:pt>
                <c:pt idx="66">
                  <c:v>10.2881829079348</c:v>
                </c:pt>
                <c:pt idx="67">
                  <c:v>10.19673169112512</c:v>
                </c:pt>
                <c:pt idx="68">
                  <c:v>10.107410801901677</c:v>
                </c:pt>
                <c:pt idx="69">
                  <c:v>10.020140804949808</c:v>
                </c:pt>
                <c:pt idx="70">
                  <c:v>9.9348463070909929</c:v>
                </c:pt>
                <c:pt idx="71">
                  <c:v>9.8514556981604446</c:v>
                </c:pt>
                <c:pt idx="72">
                  <c:v>9.7699009118272002</c:v>
                </c:pt>
                <c:pt idx="73">
                  <c:v>9.6901172045724824</c:v>
                </c:pt>
                <c:pt idx="74">
                  <c:v>9.6120429512234082</c:v>
                </c:pt>
                <c:pt idx="75">
                  <c:v>9.5356194555999423</c:v>
                </c:pt>
                <c:pt idx="76">
                  <c:v>9.460790774975731</c:v>
                </c:pt>
                <c:pt idx="77">
                  <c:v>9.3875035571804251</c:v>
                </c:pt>
                <c:pt idx="78">
                  <c:v>9.3157068892842876</c:v>
                </c:pt>
                <c:pt idx="79">
                  <c:v>9.2453521569066517</c:v>
                </c:pt>
                <c:pt idx="80">
                  <c:v>9.1763929132801376</c:v>
                </c:pt>
                <c:pt idx="81">
                  <c:v>9.1087847572831393</c:v>
                </c:pt>
                <c:pt idx="82">
                  <c:v>9.0424852197253873</c:v>
                </c:pt>
                <c:pt idx="83">
                  <c:v>8.9774536572363122</c:v>
                </c:pt>
                <c:pt idx="84">
                  <c:v>8.9136511531642704</c:v>
                </c:pt>
                <c:pt idx="85">
                  <c:v>8.8510404249470511</c:v>
                </c:pt>
                <c:pt idx="86">
                  <c:v>8.7895857374614241</c:v>
                </c:pt>
                <c:pt idx="87">
                  <c:v>8.729252821902092</c:v>
                </c:pt>
                <c:pt idx="88">
                  <c:v>8.6700087997789055</c:v>
                </c:pt>
                <c:pt idx="89">
                  <c:v>8.6118221116559805</c:v>
                </c:pt>
                <c:pt idx="90">
                  <c:v>8.5546624502879389</c:v>
                </c:pt>
                <c:pt idx="91">
                  <c:v>8.498500697836965</c:v>
                </c:pt>
                <c:pt idx="92">
                  <c:v>8.4433088668803506</c:v>
                </c:pt>
                <c:pt idx="93">
                  <c:v>8.389060044941699</c:v>
                </c:pt>
                <c:pt idx="94">
                  <c:v>8.3357283423003761</c:v>
                </c:pt>
                <c:pt idx="95">
                  <c:v>8.2832888428532421</c:v>
                </c:pt>
                <c:pt idx="96">
                  <c:v>8.2317175578204864</c:v>
                </c:pt>
                <c:pt idx="97">
                  <c:v>8.1809913821035618</c:v>
                </c:pt>
                <c:pt idx="98">
                  <c:v>8.1310880531179368</c:v>
                </c:pt>
                <c:pt idx="99">
                  <c:v>8.0819861119369651</c:v>
                </c:pt>
                <c:pt idx="100">
                  <c:v>8.0336648665955153</c:v>
                </c:pt>
                <c:pt idx="101">
                  <c:v>7.98610435741318</c:v>
                </c:pt>
                <c:pt idx="102">
                  <c:v>7.9392853242074688</c:v>
                </c:pt>
                <c:pt idx="103">
                  <c:v>7.8931891752766736</c:v>
                </c:pt>
                <c:pt idx="104">
                  <c:v>7.8477979580409603</c:v>
                </c:pt>
                <c:pt idx="105">
                  <c:v>7.8030943312381629</c:v>
                </c:pt>
                <c:pt idx="106">
                  <c:v>7.759061538578198</c:v>
                </c:pt>
                <c:pt idx="107">
                  <c:v>7.7156833837667591</c:v>
                </c:pt>
                <c:pt idx="108">
                  <c:v>7.6729442068151412</c:v>
                </c:pt>
                <c:pt idx="109">
                  <c:v>7.6308288615589195</c:v>
                </c:pt>
                <c:pt idx="110">
                  <c:v>7.5893226943134175</c:v>
                </c:pt>
                <c:pt idx="111">
                  <c:v>7.5484115235988201</c:v>
                </c:pt>
                <c:pt idx="112">
                  <c:v>7.5080816208723293</c:v>
                </c:pt>
                <c:pt idx="113">
                  <c:v>7.4683196922089312</c:v>
                </c:pt>
                <c:pt idx="114">
                  <c:v>7.429112860876228</c:v>
                </c:pt>
                <c:pt idx="115">
                  <c:v>7.3904486507523259</c:v>
                </c:pt>
                <c:pt idx="116">
                  <c:v>7.3523149705391626</c:v>
                </c:pt>
                <c:pt idx="117">
                  <c:v>7.3147000987266315</c:v>
                </c:pt>
                <c:pt idx="118">
                  <c:v>7.2775926692658564</c:v>
                </c:pt>
                <c:pt idx="119">
                  <c:v>7.240981657912446</c:v>
                </c:pt>
                <c:pt idx="120">
                  <c:v>7.2048563692031671</c:v>
                </c:pt>
                <c:pt idx="121">
                  <c:v>7.1692064240316853</c:v>
                </c:pt>
                <c:pt idx="122">
                  <c:v>7.1340217477911301</c:v>
                </c:pt>
                <c:pt idx="123">
                  <c:v>7.0992925590533176</c:v>
                </c:pt>
                <c:pt idx="124">
                  <c:v>7.0650093587561678</c:v>
                </c:pt>
                <c:pt idx="125">
                  <c:v>7.0311629198727008</c:v>
                </c:pt>
                <c:pt idx="126">
                  <c:v>6.9977442775364995</c:v>
                </c:pt>
                <c:pt idx="127">
                  <c:v>6.9647447196000707</c:v>
                </c:pt>
                <c:pt idx="128">
                  <c:v>6.9321557776039073</c:v>
                </c:pt>
                <c:pt idx="129">
                  <c:v>6.8999692181353636</c:v>
                </c:pt>
                <c:pt idx="130">
                  <c:v>6.8681770345576716</c:v>
                </c:pt>
                <c:pt idx="131">
                  <c:v>6.8367714390905396</c:v>
                </c:pt>
                <c:pt idx="132">
                  <c:v>6.8057448552248569</c:v>
                </c:pt>
                <c:pt idx="133">
                  <c:v>6.7750899104550424</c:v>
                </c:pt>
                <c:pt idx="134">
                  <c:v>6.7447994293134421</c:v>
                </c:pt>
                <c:pt idx="135">
                  <c:v>6.714866426692109</c:v>
                </c:pt>
                <c:pt idx="136">
                  <c:v>6.6852841014380937</c:v>
                </c:pt>
                <c:pt idx="137">
                  <c:v>6.6560458302091385</c:v>
                </c:pt>
                <c:pt idx="138">
                  <c:v>6.627145161577384</c:v>
                </c:pt>
                <c:pt idx="139">
                  <c:v>6.5985758103693826</c:v>
                </c:pt>
                <c:pt idx="140">
                  <c:v>6.5703316522313324</c:v>
                </c:pt>
                <c:pt idx="141">
                  <c:v>6.542406718409044</c:v>
                </c:pt>
                <c:pt idx="142">
                  <c:v>6.5147951907327064</c:v>
                </c:pt>
                <c:pt idx="143">
                  <c:v>6.4874913967970693</c:v>
                </c:pt>
                <c:pt idx="144">
                  <c:v>6.4604898053281037</c:v>
                </c:pt>
                <c:pt idx="145">
                  <c:v>6.4337850217277124</c:v>
                </c:pt>
                <c:pt idx="146">
                  <c:v>6.4073717837884852</c:v>
                </c:pt>
                <c:pt idx="147">
                  <c:v>6.3812449575708774</c:v>
                </c:pt>
                <c:pt idx="148">
                  <c:v>6.3553995334356514</c:v>
                </c:pt>
                <c:pt idx="149">
                  <c:v>6.3298306222246774</c:v>
                </c:pt>
                <c:pt idx="150">
                  <c:v>6.3045334515836506</c:v>
                </c:pt>
                <c:pt idx="151">
                  <c:v>6.2795033624205274</c:v>
                </c:pt>
                <c:pt idx="152">
                  <c:v>6.2547358054938131</c:v>
                </c:pt>
                <c:pt idx="153">
                  <c:v>6.2302263381251333</c:v>
                </c:pt>
                <c:pt idx="154">
                  <c:v>6.2059706210307928</c:v>
                </c:pt>
                <c:pt idx="155">
                  <c:v>6.1819644152672737</c:v>
                </c:pt>
                <c:pt idx="156">
                  <c:v>6.1582035792858685</c:v>
                </c:pt>
                <c:pt idx="157">
                  <c:v>6.1346840660918858</c:v>
                </c:pt>
                <c:pt idx="158">
                  <c:v>6.1114019205041084</c:v>
                </c:pt>
                <c:pt idx="159">
                  <c:v>6.0883532765102917</c:v>
                </c:pt>
                <c:pt idx="160">
                  <c:v>6.065534354714849</c:v>
                </c:pt>
                <c:pt idx="161">
                  <c:v>6.0429414598748901</c:v>
                </c:pt>
                <c:pt idx="162">
                  <c:v>6.0205709785210555</c:v>
                </c:pt>
                <c:pt idx="163">
                  <c:v>5.9984193766597436</c:v>
                </c:pt>
                <c:pt idx="164">
                  <c:v>5.9764831975534394</c:v>
                </c:pt>
                <c:pt idx="165">
                  <c:v>5.954759059576058</c:v>
                </c:pt>
                <c:pt idx="166">
                  <c:v>5.9332436541403304</c:v>
                </c:pt>
                <c:pt idx="167">
                  <c:v>5.9119337436943749</c:v>
                </c:pt>
                <c:pt idx="168">
                  <c:v>5.8908261597847789</c:v>
                </c:pt>
                <c:pt idx="169">
                  <c:v>5.8699178011835889</c:v>
                </c:pt>
                <c:pt idx="170">
                  <c:v>5.8492056320767363</c:v>
                </c:pt>
                <c:pt idx="171">
                  <c:v>5.8286866803115469</c:v>
                </c:pt>
                <c:pt idx="172">
                  <c:v>5.8083580357010591</c:v>
                </c:pt>
                <c:pt idx="173">
                  <c:v>5.7882168483830219</c:v>
                </c:pt>
                <c:pt idx="174">
                  <c:v>5.7682603272314745</c:v>
                </c:pt>
                <c:pt idx="175">
                  <c:v>5.7484857383189585</c:v>
                </c:pt>
                <c:pt idx="176">
                  <c:v>5.728890403427461</c:v>
                </c:pt>
                <c:pt idx="177">
                  <c:v>5.7094716986062695</c:v>
                </c:pt>
                <c:pt idx="178">
                  <c:v>5.6902270527750272</c:v>
                </c:pt>
                <c:pt idx="179">
                  <c:v>5.6711539463703149</c:v>
                </c:pt>
                <c:pt idx="180">
                  <c:v>5.6522499100341728</c:v>
                </c:pt>
                <c:pt idx="181">
                  <c:v>5.6335125233430317</c:v>
                </c:pt>
                <c:pt idx="182">
                  <c:v>5.614939413575617</c:v>
                </c:pt>
                <c:pt idx="183">
                  <c:v>5.5965282545183967</c:v>
                </c:pt>
                <c:pt idx="184">
                  <c:v>5.5782767653072494</c:v>
                </c:pt>
                <c:pt idx="185">
                  <c:v>5.5601827093040619</c:v>
                </c:pt>
                <c:pt idx="186">
                  <c:v>5.5422438930070186</c:v>
                </c:pt>
                <c:pt idx="187">
                  <c:v>5.5244581649934084</c:v>
                </c:pt>
                <c:pt idx="188">
                  <c:v>5.5068234148937885</c:v>
                </c:pt>
                <c:pt idx="189">
                  <c:v>5.4893375723964457</c:v>
                </c:pt>
                <c:pt idx="190">
                  <c:v>5.4719986062810806</c:v>
                </c:pt>
                <c:pt idx="191">
                  <c:v>5.4548045234807239</c:v>
                </c:pt>
                <c:pt idx="192">
                  <c:v>5.4377533681709114</c:v>
                </c:pt>
                <c:pt idx="193">
                  <c:v>5.4208432208851862</c:v>
                </c:pt>
                <c:pt idx="194">
                  <c:v>5.4040721976560517</c:v>
                </c:pt>
                <c:pt idx="195">
                  <c:v>5.3874384491804914</c:v>
                </c:pt>
                <c:pt idx="196">
                  <c:v>5.3709401600092557</c:v>
                </c:pt>
                <c:pt idx="197">
                  <c:v>5.3545755477591062</c:v>
                </c:pt>
                <c:pt idx="198">
                  <c:v>5.3383428623472655</c:v>
                </c:pt>
                <c:pt idx="199">
                  <c:v>5.3222403852473308</c:v>
                </c:pt>
                <c:pt idx="200">
                  <c:v>5.3062664287659507</c:v>
                </c:pt>
                <c:pt idx="201">
                  <c:v>5.2904193353395783</c:v>
                </c:pt>
                <c:pt idx="202">
                  <c:v>5.2746974768506645</c:v>
                </c:pt>
                <c:pt idx="203">
                  <c:v>5.2590992539626393</c:v>
                </c:pt>
                <c:pt idx="204">
                  <c:v>5.2436230954730876</c:v>
                </c:pt>
                <c:pt idx="205">
                  <c:v>5.2282674576845398</c:v>
                </c:pt>
                <c:pt idx="206">
                  <c:v>5.2130308237922991</c:v>
                </c:pt>
                <c:pt idx="207">
                  <c:v>5.1979117032887867</c:v>
                </c:pt>
                <c:pt idx="208">
                  <c:v>5.1829086313838584</c:v>
                </c:pt>
                <c:pt idx="209">
                  <c:v>5.1680201684406084</c:v>
                </c:pt>
                <c:pt idx="210">
                  <c:v>5.1532448994261673</c:v>
                </c:pt>
                <c:pt idx="211">
                  <c:v>5.1385814333770243</c:v>
                </c:pt>
                <c:pt idx="212">
                  <c:v>5.1240284028784293</c:v>
                </c:pt>
                <c:pt idx="213">
                  <c:v>5.1095844635574466</c:v>
                </c:pt>
                <c:pt idx="214">
                  <c:v>5.0952482935892061</c:v>
                </c:pt>
                <c:pt idx="215">
                  <c:v>5.0810185932160019</c:v>
                </c:pt>
                <c:pt idx="216">
                  <c:v>5.0668940842788031</c:v>
                </c:pt>
                <c:pt idx="217">
                  <c:v>5.052873509760814</c:v>
                </c:pt>
                <c:pt idx="218">
                  <c:v>5.038955633342737</c:v>
                </c:pt>
                <c:pt idx="219">
                  <c:v>5.025139238969353</c:v>
                </c:pt>
                <c:pt idx="220">
                  <c:v>5.0114231304271097</c:v>
                </c:pt>
                <c:pt idx="221">
                  <c:v>4.9978061309323856</c:v>
                </c:pt>
                <c:pt idx="222">
                  <c:v>4.9842870827300914</c:v>
                </c:pt>
                <c:pt idx="223">
                  <c:v>4.9708648467023391</c:v>
                </c:pt>
                <c:pt idx="224">
                  <c:v>4.957538301986844</c:v>
                </c:pt>
                <c:pt idx="225">
                  <c:v>4.9443063456048169</c:v>
                </c:pt>
                <c:pt idx="226">
                  <c:v>4.9311678920980295</c:v>
                </c:pt>
                <c:pt idx="227">
                  <c:v>4.9181218731748171</c:v>
                </c:pt>
                <c:pt idx="228">
                  <c:v>4.905167237364747</c:v>
                </c:pt>
                <c:pt idx="229">
                  <c:v>4.8923029496817056</c:v>
                </c:pt>
                <c:pt idx="230">
                  <c:v>4.8795279912951619</c:v>
                </c:pt>
                <c:pt idx="231">
                  <c:v>4.8668413592093858</c:v>
                </c:pt>
                <c:pt idx="232">
                  <c:v>4.8542420659503716</c:v>
                </c:pt>
                <c:pt idx="233">
                  <c:v>4.8417291392602753</c:v>
                </c:pt>
                <c:pt idx="234">
                  <c:v>4.8293016217991438</c:v>
                </c:pt>
                <c:pt idx="235">
                  <c:v>4.8169585708537221</c:v>
                </c:pt>
                <c:pt idx="236">
                  <c:v>4.8046990580531554</c:v>
                </c:pt>
                <c:pt idx="237">
                  <c:v>4.7925221690913933</c:v>
                </c:pt>
                <c:pt idx="238">
                  <c:v>4.7804270034560981</c:v>
                </c:pt>
                <c:pt idx="239">
                  <c:v>4.7684126741638933</c:v>
                </c:pt>
                <c:pt idx="240">
                  <c:v>4.756478307501772</c:v>
                </c:pt>
                <c:pt idx="241">
                  <c:v>4.7446230427744913</c:v>
                </c:pt>
                <c:pt idx="242">
                  <c:v>4.7328460320578074</c:v>
                </c:pt>
                <c:pt idx="243">
                  <c:v>4.7211464399573595</c:v>
                </c:pt>
                <c:pt idx="244">
                  <c:v>4.7095234433731035</c:v>
                </c:pt>
                <c:pt idx="245">
                  <c:v>4.6979762312690845</c:v>
                </c:pt>
                <c:pt idx="246">
                  <c:v>4.6865040044484534</c:v>
                </c:pt>
                <c:pt idx="247">
                  <c:v>4.6751059753335698</c:v>
                </c:pt>
                <c:pt idx="248">
                  <c:v>4.6637813677510485</c:v>
                </c:pt>
                <c:pt idx="249">
                  <c:v>4.6525294167216309</c:v>
                </c:pt>
                <c:pt idx="250">
                  <c:v>4.6413493682547573</c:v>
                </c:pt>
                <c:pt idx="251">
                  <c:v>4.6302404791476937</c:v>
                </c:pt>
                <c:pt idx="252">
                  <c:v>4.6192020167891314</c:v>
                </c:pt>
                <c:pt idx="253">
                  <c:v>4.608233258967104</c:v>
                </c:pt>
                <c:pt idx="254">
                  <c:v>4.5973334936811394</c:v>
                </c:pt>
                <c:pt idx="255">
                  <c:v>4.5865020189585177</c:v>
                </c:pt>
                <c:pt idx="256">
                  <c:v>4.575738142674548</c:v>
                </c:pt>
                <c:pt idx="257">
                  <c:v>4.5650411823767403</c:v>
                </c:pt>
                <c:pt idx="258">
                  <c:v>4.5544104651127943</c:v>
                </c:pt>
                <c:pt idx="259">
                  <c:v>4.5438453272622876</c:v>
                </c:pt>
                <c:pt idx="260">
                  <c:v>4.5333451143719836</c:v>
                </c:pt>
                <c:pt idx="261">
                  <c:v>4.5229091809946667</c:v>
                </c:pt>
                <c:pt idx="262">
                  <c:v>4.5125368905314174</c:v>
                </c:pt>
                <c:pt idx="263">
                  <c:v>4.5022276150772198</c:v>
                </c:pt>
                <c:pt idx="264">
                  <c:v>4.491980735269852</c:v>
                </c:pt>
                <c:pt idx="265">
                  <c:v>4.4817956401419607</c:v>
                </c:pt>
                <c:pt idx="266">
                  <c:v>4.4716717269762336</c:v>
                </c:pt>
                <c:pt idx="267">
                  <c:v>4.4616084011636046</c:v>
                </c:pt>
                <c:pt idx="268">
                  <c:v>4.4516050760644239</c:v>
                </c:pt>
                <c:pt idx="269">
                  <c:v>4.441661172872494</c:v>
                </c:pt>
                <c:pt idx="270">
                  <c:v>4.4317761204819357</c:v>
                </c:pt>
                <c:pt idx="271">
                  <c:v>4.4219493553567881</c:v>
                </c:pt>
                <c:pt idx="272">
                  <c:v>4.4121803214032864</c:v>
                </c:pt>
                <c:pt idx="273">
                  <c:v>4.4024684698447603</c:v>
                </c:pt>
                <c:pt idx="274">
                  <c:v>4.3928132590990785</c:v>
                </c:pt>
                <c:pt idx="275">
                  <c:v>4.3832141546585808</c:v>
                </c:pt>
                <c:pt idx="276">
                  <c:v>4.3736706289724445</c:v>
                </c:pt>
                <c:pt idx="277">
                  <c:v>4.3641821613314224</c:v>
                </c:pt>
                <c:pt idx="278">
                  <c:v>4.3547482377548929</c:v>
                </c:pt>
                <c:pt idx="279">
                  <c:v>4.3453683508801815</c:v>
                </c:pt>
                <c:pt idx="280">
                  <c:v>4.3360419998540776</c:v>
                </c:pt>
                <c:pt idx="281">
                  <c:v>4.326768690226519</c:v>
                </c:pt>
                <c:pt idx="282">
                  <c:v>4.3175479338463765</c:v>
                </c:pt>
                <c:pt idx="283">
                  <c:v>4.3083792487592989</c:v>
                </c:pt>
                <c:pt idx="284">
                  <c:v>4.2992621591075668</c:v>
                </c:pt>
                <c:pt idx="285">
                  <c:v>4.2901961950319079</c:v>
                </c:pt>
                <c:pt idx="286">
                  <c:v>4.2811808925752333</c:v>
                </c:pt>
                <c:pt idx="287">
                  <c:v>4.2722157935882468</c:v>
                </c:pt>
                <c:pt idx="288">
                  <c:v>4.2633004456368822</c:v>
                </c:pt>
                <c:pt idx="289">
                  <c:v>4.2544344019115377</c:v>
                </c:pt>
                <c:pt idx="290">
                  <c:v>4.2456172211380458</c:v>
                </c:pt>
                <c:pt idx="291">
                  <c:v>4.2368484674903728</c:v>
                </c:pt>
                <c:pt idx="292">
                  <c:v>4.2281277105049648</c:v>
                </c:pt>
                <c:pt idx="293">
                  <c:v>4.2194545249967472</c:v>
                </c:pt>
                <c:pt idx="294">
                  <c:v>4.210828490976712</c:v>
                </c:pt>
                <c:pt idx="295">
                  <c:v>4.2022491935710597</c:v>
                </c:pt>
                <c:pt idx="296">
                  <c:v>4.1937162229418856</c:v>
                </c:pt>
                <c:pt idx="297">
                  <c:v>4.1852291742093364</c:v>
                </c:pt>
                <c:pt idx="298">
                  <c:v>4.1767876473752459</c:v>
                </c:pt>
                <c:pt idx="299">
                  <c:v>4.1683912472481826</c:v>
                </c:pt>
                <c:pt idx="300">
                  <c:v>4.1600395833699046</c:v>
                </c:pt>
                <c:pt idx="301">
                  <c:v>4.1517322699431727</c:v>
                </c:pt>
                <c:pt idx="302">
                  <c:v>4.1434689257609003</c:v>
                </c:pt>
                <c:pt idx="303">
                  <c:v>4.1352491741366162</c:v>
                </c:pt>
                <c:pt idx="304">
                  <c:v>4.1270726428361932</c:v>
                </c:pt>
                <c:pt idx="305">
                  <c:v>4.1189389640108436</c:v>
                </c:pt>
                <c:pt idx="306">
                  <c:v>4.1108477741313179</c:v>
                </c:pt>
                <c:pt idx="307">
                  <c:v>4.1027987139233275</c:v>
                </c:pt>
                <c:pt idx="308">
                  <c:v>4.0947914283041111</c:v>
                </c:pt>
                <c:pt idx="309">
                  <c:v>4.0868255663201714</c:v>
                </c:pt>
                <c:pt idx="310">
                  <c:v>4.0789007810861166</c:v>
                </c:pt>
                <c:pt idx="311">
                  <c:v>4.071016729724616</c:v>
                </c:pt>
                <c:pt idx="312">
                  <c:v>4.0631730733074178</c:v>
                </c:pt>
                <c:pt idx="313">
                  <c:v>4.0553694767974298</c:v>
                </c:pt>
                <c:pt idx="314">
                  <c:v>4.0476056089918249</c:v>
                </c:pt>
                <c:pt idx="315">
                  <c:v>4.03988114246616</c:v>
                </c:pt>
                <c:pt idx="316">
                  <c:v>4.0321957535194777</c:v>
                </c:pt>
                <c:pt idx="317">
                  <c:v>4.0245491221203853</c:v>
                </c:pt>
                <c:pt idx="318">
                  <c:v>4.0169409318540685</c:v>
                </c:pt>
                <c:pt idx="319">
                  <c:v>4.0093708698702484</c:v>
                </c:pt>
                <c:pt idx="320">
                  <c:v>4.0018386268320318</c:v>
                </c:pt>
                <c:pt idx="321">
                  <c:v>3.9943438968656637</c:v>
                </c:pt>
                <c:pt idx="322">
                  <c:v>3.98688637751115</c:v>
                </c:pt>
                <c:pt idx="323">
                  <c:v>3.9794657696737259</c:v>
                </c:pt>
                <c:pt idx="324">
                  <c:v>3.9720817775761739</c:v>
                </c:pt>
                <c:pt idx="325">
                  <c:v>3.9647341087119545</c:v>
                </c:pt>
                <c:pt idx="326">
                  <c:v>3.9574224737991401</c:v>
                </c:pt>
                <c:pt idx="327">
                  <c:v>3.9501465867351397</c:v>
                </c:pt>
                <c:pt idx="328">
                  <c:v>3.9429061645521917</c:v>
                </c:pt>
                <c:pt idx="329">
                  <c:v>3.9357009273736181</c:v>
                </c:pt>
                <c:pt idx="330">
                  <c:v>3.9285305983708092</c:v>
                </c:pt>
                <c:pt idx="331">
                  <c:v>3.9213949037209503</c:v>
                </c:pt>
                <c:pt idx="332">
                  <c:v>3.9142935725654433</c:v>
                </c:pt>
                <c:pt idx="333">
                  <c:v>3.9072263369690394</c:v>
                </c:pt>
                <c:pt idx="334">
                  <c:v>3.9001929318796447</c:v>
                </c:pt>
                <c:pt idx="335">
                  <c:v>3.8931930950888081</c:v>
                </c:pt>
                <c:pt idx="336">
                  <c:v>3.8862265671928586</c:v>
                </c:pt>
                <c:pt idx="337">
                  <c:v>3.8792930915546862</c:v>
                </c:pt>
                <c:pt idx="338">
                  <c:v>3.8723924142661597</c:v>
                </c:pt>
                <c:pt idx="339">
                  <c:v>3.8655242841111628</c:v>
                </c:pt>
                <c:pt idx="340">
                  <c:v>3.8586884525292375</c:v>
                </c:pt>
                <c:pt idx="341">
                  <c:v>3.8518846735798187</c:v>
                </c:pt>
                <c:pt idx="342">
                  <c:v>3.8451127039070641</c:v>
                </c:pt>
                <c:pt idx="343">
                  <c:v>3.8383723027052459</c:v>
                </c:pt>
                <c:pt idx="344">
                  <c:v>3.8316632316847139</c:v>
                </c:pt>
                <c:pt idx="345">
                  <c:v>3.8249852550384018</c:v>
                </c:pt>
                <c:pt idx="346">
                  <c:v>3.8183381394088811</c:v>
                </c:pt>
                <c:pt idx="347">
                  <c:v>3.811721653855944</c:v>
                </c:pt>
                <c:pt idx="348">
                  <c:v>3.805135569824706</c:v>
                </c:pt>
                <c:pt idx="349">
                  <c:v>3.7985796611142173</c:v>
                </c:pt>
                <c:pt idx="350">
                  <c:v>3.7920537038465834</c:v>
                </c:pt>
                <c:pt idx="351">
                  <c:v>3.7855574764365669</c:v>
                </c:pt>
                <c:pt idx="352">
                  <c:v>3.7790907595616794</c:v>
                </c:pt>
                <c:pt idx="353">
                  <c:v>3.7726533361327448</c:v>
                </c:pt>
                <c:pt idx="354">
                  <c:v>3.7662449912649287</c:v>
                </c:pt>
                <c:pt idx="355">
                  <c:v>3.7598655122492199</c:v>
                </c:pt>
                <c:pt idx="356">
                  <c:v>3.7535146885243655</c:v>
                </c:pt>
                <c:pt idx="357">
                  <c:v>3.7471923116492416</c:v>
                </c:pt>
                <c:pt idx="358">
                  <c:v>3.7408981752756545</c:v>
                </c:pt>
                <c:pt idx="359">
                  <c:v>3.7346320751215707</c:v>
                </c:pt>
                <c:pt idx="360">
                  <c:v>3.7283938089447579</c:v>
                </c:pt>
                <c:pt idx="361">
                  <c:v>3.7221831765168329</c:v>
                </c:pt>
                <c:pt idx="362">
                  <c:v>3.7159999795977172</c:v>
                </c:pt>
                <c:pt idx="363">
                  <c:v>3.7098440219104805</c:v>
                </c:pt>
                <c:pt idx="364">
                  <c:v>3.7037151091165676</c:v>
                </c:pt>
              </c:numCache>
            </c:numRef>
          </c:yVal>
        </c:ser>
        <c:axId val="67825664"/>
        <c:axId val="67827200"/>
      </c:scatterChart>
      <c:valAx>
        <c:axId val="67825664"/>
        <c:scaling>
          <c:orientation val="minMax"/>
          <c:max val="365"/>
          <c:min val="0"/>
        </c:scaling>
        <c:axPos val="b"/>
        <c:numFmt formatCode="General" sourceLinked="1"/>
        <c:tickLblPos val="nextTo"/>
        <c:crossAx val="67827200"/>
        <c:crosses val="autoZero"/>
        <c:crossBetween val="midCat"/>
      </c:valAx>
      <c:valAx>
        <c:axId val="67827200"/>
        <c:scaling>
          <c:orientation val="minMax"/>
        </c:scaling>
        <c:axPos val="l"/>
        <c:majorGridlines/>
        <c:numFmt formatCode="0.0" sourceLinked="1"/>
        <c:tickLblPos val="nextTo"/>
        <c:crossAx val="67825664"/>
        <c:crosses val="autoZero"/>
        <c:crossBetween val="midCat"/>
      </c:valAx>
    </c:plotArea>
    <c:plotVisOnly val="1"/>
    <c:dispBlanksAs val="gap"/>
  </c:chart>
  <c:printSettings>
    <c:headerFooter/>
    <c:pageMargins b="1" l="0.75000000000000089" r="0.750000000000000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352424</xdr:colOff>
      <xdr:row>18</xdr:row>
      <xdr:rowOff>0</xdr:rowOff>
    </xdr:from>
    <xdr:to>
      <xdr:col>13</xdr:col>
      <xdr:colOff>152399</xdr:colOff>
      <xdr:row>40</xdr:row>
      <xdr:rowOff>149225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123825</xdr:colOff>
      <xdr:row>3</xdr:row>
      <xdr:rowOff>152400</xdr:rowOff>
    </xdr:from>
    <xdr:to>
      <xdr:col>8</xdr:col>
      <xdr:colOff>542925</xdr:colOff>
      <xdr:row>9</xdr:row>
      <xdr:rowOff>89535</xdr:rowOff>
    </xdr:to>
    <xdr:pic>
      <xdr:nvPicPr>
        <xdr:cNvPr id="1259" name="Picture 23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19550" y="752475"/>
          <a:ext cx="3848100" cy="113728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571500</xdr:colOff>
      <xdr:row>3</xdr:row>
      <xdr:rowOff>104775</xdr:rowOff>
    </xdr:from>
    <xdr:to>
      <xdr:col>10</xdr:col>
      <xdr:colOff>220980</xdr:colOff>
      <xdr:row>9</xdr:row>
      <xdr:rowOff>19050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00550" y="704850"/>
          <a:ext cx="4792980" cy="11144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847725</xdr:colOff>
      <xdr:row>19</xdr:row>
      <xdr:rowOff>523875</xdr:rowOff>
    </xdr:from>
    <xdr:to>
      <xdr:col>13</xdr:col>
      <xdr:colOff>647700</xdr:colOff>
      <xdr:row>42</xdr:row>
      <xdr:rowOff>82550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847725</xdr:colOff>
      <xdr:row>19</xdr:row>
      <xdr:rowOff>523875</xdr:rowOff>
    </xdr:from>
    <xdr:to>
      <xdr:col>13</xdr:col>
      <xdr:colOff>647700</xdr:colOff>
      <xdr:row>42</xdr:row>
      <xdr:rowOff>82550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809625</xdr:colOff>
      <xdr:row>4</xdr:row>
      <xdr:rowOff>104775</xdr:rowOff>
    </xdr:from>
    <xdr:to>
      <xdr:col>8</xdr:col>
      <xdr:colOff>249555</xdr:colOff>
      <xdr:row>9</xdr:row>
      <xdr:rowOff>135255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924175" y="904875"/>
          <a:ext cx="4583430" cy="103060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G6"/>
  <sheetViews>
    <sheetView tabSelected="1" zoomScale="80" zoomScaleNormal="80" workbookViewId="0">
      <selection activeCell="C9" sqref="C9"/>
    </sheetView>
  </sheetViews>
  <sheetFormatPr defaultRowHeight="15.6"/>
  <sheetData>
    <row r="4" spans="2:7">
      <c r="B4" s="20" t="s">
        <v>173</v>
      </c>
      <c r="C4" s="20"/>
      <c r="D4" s="20"/>
      <c r="E4" s="20"/>
      <c r="F4" s="20"/>
      <c r="G4" s="20"/>
    </row>
    <row r="6" spans="2:7">
      <c r="B6" s="40" t="s">
        <v>174</v>
      </c>
      <c r="C6" s="40"/>
      <c r="D6" s="40"/>
      <c r="E6" s="40"/>
      <c r="F6" s="40"/>
      <c r="G6" s="4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85"/>
  <sheetViews>
    <sheetView zoomScale="80" zoomScaleNormal="80" workbookViewId="0">
      <selection activeCell="B9" sqref="B9"/>
    </sheetView>
  </sheetViews>
  <sheetFormatPr defaultColWidth="11.19921875" defaultRowHeight="15.6"/>
  <cols>
    <col min="1" max="1" width="16.5" customWidth="1"/>
  </cols>
  <sheetData>
    <row r="1" spans="1:4">
      <c r="A1" s="8" t="s">
        <v>167</v>
      </c>
    </row>
    <row r="3" spans="1:4">
      <c r="A3" s="39" t="s">
        <v>31</v>
      </c>
      <c r="B3" s="39"/>
    </row>
    <row r="4" spans="1:4">
      <c r="A4" s="25" t="s">
        <v>136</v>
      </c>
      <c r="B4" s="4">
        <f>'3-ANTROPIZZAZIONE LMOMENTI'!C10</f>
        <v>9.3216542903348589</v>
      </c>
    </row>
    <row r="5" spans="1:4">
      <c r="A5" s="25" t="s">
        <v>11</v>
      </c>
      <c r="B5" s="4">
        <f>'3-ANTROPIZZAZIONE LMOMENTI'!C14</f>
        <v>0.43130747458531926</v>
      </c>
    </row>
    <row r="6" spans="1:4">
      <c r="A6" s="34"/>
      <c r="B6" s="12"/>
      <c r="C6" s="35"/>
      <c r="D6" s="35"/>
    </row>
    <row r="7" spans="1:4">
      <c r="A7" s="38" t="s">
        <v>171</v>
      </c>
      <c r="B7" s="21">
        <f>-(B5+1)/(2*B5)</f>
        <v>-1.6592657894016913</v>
      </c>
      <c r="C7" s="35"/>
      <c r="D7" s="35"/>
    </row>
    <row r="8" spans="1:4">
      <c r="A8" s="38" t="s">
        <v>172</v>
      </c>
      <c r="B8" s="21">
        <f>B4*(1+B7)/B7</f>
        <v>3.7037151091165676</v>
      </c>
      <c r="C8" s="35"/>
      <c r="D8" s="35"/>
    </row>
    <row r="9" spans="1:4">
      <c r="A9" s="36"/>
      <c r="B9" s="37"/>
      <c r="C9" s="35"/>
      <c r="D9" s="35"/>
    </row>
    <row r="16" spans="1:4">
      <c r="A16" t="s">
        <v>146</v>
      </c>
    </row>
    <row r="18" spans="1:4">
      <c r="A18" s="39" t="s">
        <v>147</v>
      </c>
      <c r="B18" s="39"/>
    </row>
    <row r="19" spans="1:4">
      <c r="B19" s="1"/>
    </row>
    <row r="20" spans="1:4" ht="31.2">
      <c r="A20" s="33" t="s">
        <v>6</v>
      </c>
      <c r="B20" s="1" t="s">
        <v>0</v>
      </c>
      <c r="C20" s="1" t="s">
        <v>1</v>
      </c>
      <c r="D20" s="1" t="s">
        <v>5</v>
      </c>
    </row>
    <row r="21" spans="1:4">
      <c r="A21" s="20">
        <v>1</v>
      </c>
      <c r="B21" s="11">
        <f>A21/366</f>
        <v>2.7322404371584699E-3</v>
      </c>
      <c r="C21" s="11">
        <f>1-B21</f>
        <v>0.99726775956284153</v>
      </c>
      <c r="D21" s="23">
        <f>$B$8*(A21/365)^(1/$B$7)</f>
        <v>129.67925263108796</v>
      </c>
    </row>
    <row r="22" spans="1:4">
      <c r="A22" s="20">
        <v>2</v>
      </c>
      <c r="B22" s="11">
        <f t="shared" ref="B22:B85" si="0">A22/366</f>
        <v>5.4644808743169399E-3</v>
      </c>
      <c r="C22" s="11">
        <f t="shared" ref="C22:C85" si="1">1-B22</f>
        <v>0.99453551912568305</v>
      </c>
      <c r="D22" s="23">
        <f t="shared" ref="D22:D85" si="2">$B$8*(A22/365)^(1/$B$7)</f>
        <v>85.397839828316037</v>
      </c>
    </row>
    <row r="23" spans="1:4">
      <c r="A23" s="20">
        <v>3</v>
      </c>
      <c r="B23" s="11">
        <f t="shared" si="0"/>
        <v>8.1967213114754103E-3</v>
      </c>
      <c r="C23" s="11">
        <f t="shared" si="1"/>
        <v>0.99180327868852458</v>
      </c>
      <c r="D23" s="23">
        <f t="shared" si="2"/>
        <v>66.883789965776344</v>
      </c>
    </row>
    <row r="24" spans="1:4">
      <c r="A24" s="20">
        <v>4</v>
      </c>
      <c r="B24" s="11">
        <f t="shared" si="0"/>
        <v>1.092896174863388E-2</v>
      </c>
      <c r="C24" s="11">
        <f t="shared" si="1"/>
        <v>0.98907103825136611</v>
      </c>
      <c r="D24" s="23">
        <f t="shared" si="2"/>
        <v>56.237145876289702</v>
      </c>
    </row>
    <row r="25" spans="1:4">
      <c r="A25" s="20">
        <v>5</v>
      </c>
      <c r="B25" s="11">
        <f t="shared" si="0"/>
        <v>1.3661202185792349E-2</v>
      </c>
      <c r="C25" s="11">
        <f t="shared" si="1"/>
        <v>0.98633879781420764</v>
      </c>
      <c r="D25" s="23">
        <f t="shared" si="2"/>
        <v>49.160683577381192</v>
      </c>
    </row>
    <row r="26" spans="1:4">
      <c r="A26" s="20">
        <v>6</v>
      </c>
      <c r="B26" s="11">
        <f t="shared" si="0"/>
        <v>1.6393442622950821E-2</v>
      </c>
      <c r="C26" s="11">
        <f t="shared" si="1"/>
        <v>0.98360655737704916</v>
      </c>
      <c r="D26" s="23">
        <f t="shared" si="2"/>
        <v>44.045065549975455</v>
      </c>
    </row>
    <row r="27" spans="1:4">
      <c r="A27" s="20">
        <v>7</v>
      </c>
      <c r="B27" s="11">
        <f t="shared" si="0"/>
        <v>1.912568306010929E-2</v>
      </c>
      <c r="C27" s="11">
        <f t="shared" si="1"/>
        <v>0.98087431693989069</v>
      </c>
      <c r="D27" s="23">
        <f t="shared" si="2"/>
        <v>40.137472767468786</v>
      </c>
    </row>
    <row r="28" spans="1:4">
      <c r="A28" s="20">
        <v>8</v>
      </c>
      <c r="B28" s="11">
        <f t="shared" si="0"/>
        <v>2.185792349726776E-2</v>
      </c>
      <c r="C28" s="11">
        <f t="shared" si="1"/>
        <v>0.97814207650273222</v>
      </c>
      <c r="D28" s="23">
        <f t="shared" si="2"/>
        <v>37.033917750955034</v>
      </c>
    </row>
    <row r="29" spans="1:4">
      <c r="A29" s="20">
        <v>9</v>
      </c>
      <c r="B29" s="11">
        <f t="shared" si="0"/>
        <v>2.4590163934426229E-2</v>
      </c>
      <c r="C29" s="11">
        <f t="shared" si="1"/>
        <v>0.97540983606557374</v>
      </c>
      <c r="D29" s="23">
        <f t="shared" si="2"/>
        <v>34.496199426072742</v>
      </c>
    </row>
    <row r="30" spans="1:4">
      <c r="A30" s="20">
        <v>10</v>
      </c>
      <c r="B30" s="11">
        <f t="shared" si="0"/>
        <v>2.7322404371584699E-2</v>
      </c>
      <c r="C30" s="11">
        <f t="shared" si="1"/>
        <v>0.97267759562841527</v>
      </c>
      <c r="D30" s="23">
        <f t="shared" si="2"/>
        <v>32.373846215283386</v>
      </c>
    </row>
    <row r="31" spans="1:4">
      <c r="A31" s="20">
        <v>11</v>
      </c>
      <c r="B31" s="11">
        <f t="shared" si="0"/>
        <v>3.0054644808743168E-2</v>
      </c>
      <c r="C31" s="11">
        <f t="shared" si="1"/>
        <v>0.9699453551912568</v>
      </c>
      <c r="D31" s="23">
        <f t="shared" si="2"/>
        <v>30.56665485905517</v>
      </c>
    </row>
    <row r="32" spans="1:4">
      <c r="A32" s="20">
        <v>12</v>
      </c>
      <c r="B32" s="11">
        <f t="shared" si="0"/>
        <v>3.2786885245901641E-2</v>
      </c>
      <c r="C32" s="11">
        <f t="shared" si="1"/>
        <v>0.96721311475409832</v>
      </c>
      <c r="D32" s="23">
        <f t="shared" si="2"/>
        <v>29.005051901130209</v>
      </c>
    </row>
    <row r="33" spans="1:4">
      <c r="A33" s="20">
        <v>13</v>
      </c>
      <c r="B33" s="11">
        <f t="shared" si="0"/>
        <v>3.5519125683060107E-2</v>
      </c>
      <c r="C33" s="11">
        <f t="shared" si="1"/>
        <v>0.96448087431693985</v>
      </c>
      <c r="D33" s="23">
        <f t="shared" si="2"/>
        <v>27.639065356494093</v>
      </c>
    </row>
    <row r="34" spans="1:4">
      <c r="A34" s="20">
        <v>14</v>
      </c>
      <c r="B34" s="11">
        <f t="shared" si="0"/>
        <v>3.825136612021858E-2</v>
      </c>
      <c r="C34" s="11">
        <f t="shared" si="1"/>
        <v>0.96174863387978138</v>
      </c>
      <c r="D34" s="23">
        <f t="shared" si="2"/>
        <v>26.431779956819295</v>
      </c>
    </row>
    <row r="35" spans="1:4">
      <c r="A35" s="20">
        <v>15</v>
      </c>
      <c r="B35" s="11">
        <f t="shared" si="0"/>
        <v>4.0983606557377046E-2</v>
      </c>
      <c r="C35" s="11">
        <f t="shared" si="1"/>
        <v>0.95901639344262291</v>
      </c>
      <c r="D35" s="23">
        <f t="shared" si="2"/>
        <v>25.355272861707618</v>
      </c>
    </row>
    <row r="36" spans="1:4">
      <c r="A36" s="20">
        <v>16</v>
      </c>
      <c r="B36" s="11">
        <f t="shared" si="0"/>
        <v>4.3715846994535519E-2</v>
      </c>
      <c r="C36" s="11">
        <f t="shared" si="1"/>
        <v>0.95628415300546443</v>
      </c>
      <c r="D36" s="23">
        <f t="shared" si="2"/>
        <v>24.387992004458194</v>
      </c>
    </row>
    <row r="37" spans="1:4">
      <c r="A37" s="20">
        <v>17</v>
      </c>
      <c r="B37" s="11">
        <f t="shared" si="0"/>
        <v>4.6448087431693992E-2</v>
      </c>
      <c r="C37" s="11">
        <f t="shared" si="1"/>
        <v>0.95355191256830596</v>
      </c>
      <c r="D37" s="23">
        <f t="shared" si="2"/>
        <v>23.513009495425617</v>
      </c>
    </row>
    <row r="38" spans="1:4">
      <c r="A38" s="20">
        <v>18</v>
      </c>
      <c r="B38" s="11">
        <f t="shared" si="0"/>
        <v>4.9180327868852458E-2</v>
      </c>
      <c r="C38" s="11">
        <f t="shared" si="1"/>
        <v>0.95081967213114749</v>
      </c>
      <c r="D38" s="23">
        <f t="shared" si="2"/>
        <v>22.716825193725604</v>
      </c>
    </row>
    <row r="39" spans="1:4">
      <c r="A39" s="20">
        <v>19</v>
      </c>
      <c r="B39" s="11">
        <f t="shared" si="0"/>
        <v>5.1912568306010931E-2</v>
      </c>
      <c r="C39" s="11">
        <f t="shared" si="1"/>
        <v>0.94808743169398912</v>
      </c>
      <c r="D39" s="23">
        <f t="shared" si="2"/>
        <v>21.988527068867796</v>
      </c>
    </row>
    <row r="40" spans="1:4">
      <c r="A40" s="20">
        <v>20</v>
      </c>
      <c r="B40" s="11">
        <f t="shared" si="0"/>
        <v>5.4644808743169397E-2</v>
      </c>
      <c r="C40" s="11">
        <f t="shared" si="1"/>
        <v>0.94535519125683065</v>
      </c>
      <c r="D40" s="23">
        <f t="shared" si="2"/>
        <v>21.319189289162633</v>
      </c>
    </row>
    <row r="41" spans="1:4">
      <c r="A41" s="20">
        <v>21</v>
      </c>
      <c r="B41" s="11">
        <f t="shared" si="0"/>
        <v>5.737704918032787E-2</v>
      </c>
      <c r="C41" s="11">
        <f t="shared" si="1"/>
        <v>0.94262295081967218</v>
      </c>
      <c r="D41" s="23">
        <f t="shared" si="2"/>
        <v>20.701432525783101</v>
      </c>
    </row>
    <row r="42" spans="1:4">
      <c r="A42" s="20">
        <v>22</v>
      </c>
      <c r="B42" s="11">
        <f t="shared" si="0"/>
        <v>6.0109289617486336E-2</v>
      </c>
      <c r="C42" s="11">
        <f t="shared" si="1"/>
        <v>0.93989071038251371</v>
      </c>
      <c r="D42" s="23">
        <f t="shared" si="2"/>
        <v>20.129097313406621</v>
      </c>
    </row>
    <row r="43" spans="1:4">
      <c r="A43" s="20">
        <v>23</v>
      </c>
      <c r="B43" s="11">
        <f t="shared" si="0"/>
        <v>6.2841530054644809E-2</v>
      </c>
      <c r="C43" s="11">
        <f t="shared" si="1"/>
        <v>0.93715846994535523</v>
      </c>
      <c r="D43" s="23">
        <f t="shared" si="2"/>
        <v>19.596997710456858</v>
      </c>
    </row>
    <row r="44" spans="1:4">
      <c r="A44" s="20">
        <v>24</v>
      </c>
      <c r="B44" s="11">
        <f t="shared" si="0"/>
        <v>6.5573770491803282E-2</v>
      </c>
      <c r="C44" s="11">
        <f t="shared" si="1"/>
        <v>0.93442622950819676</v>
      </c>
      <c r="D44" s="23">
        <f t="shared" si="2"/>
        <v>19.100732971612668</v>
      </c>
    </row>
    <row r="45" spans="1:4">
      <c r="A45" s="20">
        <v>25</v>
      </c>
      <c r="B45" s="11">
        <f t="shared" si="0"/>
        <v>6.8306010928961755E-2</v>
      </c>
      <c r="C45" s="11">
        <f t="shared" si="1"/>
        <v>0.93169398907103829</v>
      </c>
      <c r="D45" s="23">
        <f t="shared" si="2"/>
        <v>18.636541781056078</v>
      </c>
    </row>
    <row r="46" spans="1:4">
      <c r="A46" s="20">
        <v>26</v>
      </c>
      <c r="B46" s="11">
        <f t="shared" si="0"/>
        <v>7.1038251366120214E-2</v>
      </c>
      <c r="C46" s="11">
        <f t="shared" si="1"/>
        <v>0.92896174863387981</v>
      </c>
      <c r="D46" s="23">
        <f t="shared" si="2"/>
        <v>18.201188150219203</v>
      </c>
    </row>
    <row r="47" spans="1:4">
      <c r="A47" s="20">
        <v>27</v>
      </c>
      <c r="B47" s="11">
        <f t="shared" si="0"/>
        <v>7.3770491803278687E-2</v>
      </c>
      <c r="C47" s="11">
        <f t="shared" si="1"/>
        <v>0.92622950819672134</v>
      </c>
      <c r="D47" s="23">
        <f t="shared" si="2"/>
        <v>17.791871176144234</v>
      </c>
    </row>
    <row r="48" spans="1:4">
      <c r="A48" s="20">
        <v>28</v>
      </c>
      <c r="B48" s="11">
        <f t="shared" si="0"/>
        <v>7.650273224043716E-2</v>
      </c>
      <c r="C48" s="11">
        <f t="shared" si="1"/>
        <v>0.92349726775956287</v>
      </c>
      <c r="D48" s="23">
        <f t="shared" si="2"/>
        <v>17.406152991574423</v>
      </c>
    </row>
    <row r="49" spans="1:4">
      <c r="A49" s="20">
        <v>29</v>
      </c>
      <c r="B49" s="11">
        <f t="shared" si="0"/>
        <v>7.9234972677595633E-2</v>
      </c>
      <c r="C49" s="11">
        <f t="shared" si="1"/>
        <v>0.92076502732240439</v>
      </c>
      <c r="D49" s="23">
        <f t="shared" si="2"/>
        <v>17.041900734903102</v>
      </c>
    </row>
    <row r="50" spans="1:4">
      <c r="A50" s="20">
        <v>30</v>
      </c>
      <c r="B50" s="11">
        <f t="shared" si="0"/>
        <v>8.1967213114754092E-2</v>
      </c>
      <c r="C50" s="11">
        <f t="shared" si="1"/>
        <v>0.91803278688524592</v>
      </c>
      <c r="D50" s="23">
        <f t="shared" si="2"/>
        <v>16.697239432796302</v>
      </c>
    </row>
    <row r="51" spans="1:4">
      <c r="A51" s="20">
        <v>31</v>
      </c>
      <c r="B51" s="11">
        <f t="shared" si="0"/>
        <v>8.4699453551912565E-2</v>
      </c>
      <c r="C51" s="11">
        <f t="shared" si="1"/>
        <v>0.91530054644808745</v>
      </c>
      <c r="D51" s="23">
        <f t="shared" si="2"/>
        <v>16.370513455513539</v>
      </c>
    </row>
    <row r="52" spans="1:4">
      <c r="A52" s="20">
        <v>32</v>
      </c>
      <c r="B52" s="11">
        <f t="shared" si="0"/>
        <v>8.7431693989071038E-2</v>
      </c>
      <c r="C52" s="11">
        <f t="shared" si="1"/>
        <v>0.91256830601092898</v>
      </c>
      <c r="D52" s="23">
        <f t="shared" si="2"/>
        <v>16.060254764544283</v>
      </c>
    </row>
    <row r="53" spans="1:4">
      <c r="A53" s="20">
        <v>33</v>
      </c>
      <c r="B53" s="11">
        <f t="shared" si="0"/>
        <v>9.0163934426229511E-2</v>
      </c>
      <c r="C53" s="11">
        <f t="shared" si="1"/>
        <v>0.9098360655737705</v>
      </c>
      <c r="D53" s="23">
        <f t="shared" si="2"/>
        <v>15.765156584957944</v>
      </c>
    </row>
    <row r="54" spans="1:4">
      <c r="A54" s="20">
        <v>34</v>
      </c>
      <c r="B54" s="11">
        <f t="shared" si="0"/>
        <v>9.2896174863387984E-2</v>
      </c>
      <c r="C54" s="11">
        <f t="shared" si="1"/>
        <v>0.90710382513661203</v>
      </c>
      <c r="D54" s="23">
        <f t="shared" si="2"/>
        <v>15.484051442556378</v>
      </c>
    </row>
    <row r="55" spans="1:4">
      <c r="A55" s="20">
        <v>35</v>
      </c>
      <c r="B55" s="11">
        <f t="shared" si="0"/>
        <v>9.5628415300546443E-2</v>
      </c>
      <c r="C55" s="11">
        <f t="shared" si="1"/>
        <v>0.90437158469945356</v>
      </c>
      <c r="D55" s="23">
        <f t="shared" si="2"/>
        <v>15.2158927375269</v>
      </c>
    </row>
    <row r="56" spans="1:4">
      <c r="A56" s="20">
        <v>36</v>
      </c>
      <c r="B56" s="11">
        <f t="shared" si="0"/>
        <v>9.8360655737704916E-2</v>
      </c>
      <c r="C56" s="11">
        <f t="shared" si="1"/>
        <v>0.90163934426229508</v>
      </c>
      <c r="D56" s="23">
        <f t="shared" si="2"/>
        <v>14.959739202233537</v>
      </c>
    </row>
    <row r="57" spans="1:4">
      <c r="A57" s="20">
        <v>37</v>
      </c>
      <c r="B57" s="11">
        <f t="shared" si="0"/>
        <v>0.10109289617486339</v>
      </c>
      <c r="C57" s="11">
        <f t="shared" si="1"/>
        <v>0.89890710382513661</v>
      </c>
      <c r="D57" s="23">
        <f t="shared" si="2"/>
        <v>14.714741725585709</v>
      </c>
    </row>
    <row r="58" spans="1:4">
      <c r="A58" s="20">
        <v>38</v>
      </c>
      <c r="B58" s="11">
        <f t="shared" si="0"/>
        <v>0.10382513661202186</v>
      </c>
      <c r="C58" s="11">
        <f t="shared" si="1"/>
        <v>0.89617486338797814</v>
      </c>
      <c r="D58" s="23">
        <f t="shared" si="2"/>
        <v>14.480132130539479</v>
      </c>
    </row>
    <row r="59" spans="1:4">
      <c r="A59" s="20">
        <v>39</v>
      </c>
      <c r="B59" s="11">
        <f t="shared" si="0"/>
        <v>0.10655737704918032</v>
      </c>
      <c r="C59" s="11">
        <f t="shared" si="1"/>
        <v>0.89344262295081966</v>
      </c>
      <c r="D59" s="23">
        <f t="shared" si="2"/>
        <v>14.255213572313183</v>
      </c>
    </row>
    <row r="60" spans="1:4">
      <c r="A60" s="20">
        <v>40</v>
      </c>
      <c r="B60" s="11">
        <f t="shared" si="0"/>
        <v>0.10928961748633879</v>
      </c>
      <c r="C60" s="11">
        <f t="shared" si="1"/>
        <v>0.89071038251366119</v>
      </c>
      <c r="D60" s="23">
        <f t="shared" si="2"/>
        <v>14.03935228840921</v>
      </c>
    </row>
    <row r="61" spans="1:4">
      <c r="A61" s="20">
        <v>41</v>
      </c>
      <c r="B61" s="11">
        <f t="shared" si="0"/>
        <v>0.11202185792349727</v>
      </c>
      <c r="C61" s="11">
        <f t="shared" si="1"/>
        <v>0.88797814207650272</v>
      </c>
      <c r="D61" s="23">
        <f t="shared" si="2"/>
        <v>13.831970481649792</v>
      </c>
    </row>
    <row r="62" spans="1:4">
      <c r="A62" s="20">
        <v>42</v>
      </c>
      <c r="B62" s="11">
        <f t="shared" si="0"/>
        <v>0.11475409836065574</v>
      </c>
      <c r="C62" s="11">
        <f t="shared" si="1"/>
        <v>0.88524590163934425</v>
      </c>
      <c r="D62" s="23">
        <f t="shared" si="2"/>
        <v>13.632540157234901</v>
      </c>
    </row>
    <row r="63" spans="1:4">
      <c r="A63" s="20">
        <v>43</v>
      </c>
      <c r="B63" s="11">
        <f t="shared" si="0"/>
        <v>0.11748633879781421</v>
      </c>
      <c r="C63" s="11">
        <f t="shared" si="1"/>
        <v>0.88251366120218577</v>
      </c>
      <c r="D63" s="23">
        <f t="shared" si="2"/>
        <v>13.440577766629843</v>
      </c>
    </row>
    <row r="64" spans="1:4">
      <c r="A64" s="20">
        <v>44</v>
      </c>
      <c r="B64" s="11">
        <f t="shared" si="0"/>
        <v>0.12021857923497267</v>
      </c>
      <c r="C64" s="11">
        <f t="shared" si="1"/>
        <v>0.8797814207650273</v>
      </c>
      <c r="D64" s="23">
        <f t="shared" si="2"/>
        <v>13.255639536642379</v>
      </c>
    </row>
    <row r="65" spans="1:4">
      <c r="A65" s="20">
        <v>45</v>
      </c>
      <c r="B65" s="11">
        <f t="shared" si="0"/>
        <v>0.12295081967213115</v>
      </c>
      <c r="C65" s="11">
        <f t="shared" si="1"/>
        <v>0.87704918032786883</v>
      </c>
      <c r="D65" s="23">
        <f t="shared" si="2"/>
        <v>13.077317382694822</v>
      </c>
    </row>
    <row r="66" spans="1:4">
      <c r="A66" s="20">
        <v>46</v>
      </c>
      <c r="B66" s="11">
        <f t="shared" si="0"/>
        <v>0.12568306010928962</v>
      </c>
      <c r="C66" s="11">
        <f t="shared" si="1"/>
        <v>0.87431693989071035</v>
      </c>
      <c r="D66" s="23">
        <f t="shared" si="2"/>
        <v>12.905235322063172</v>
      </c>
    </row>
    <row r="67" spans="1:4">
      <c r="A67" s="20">
        <v>47</v>
      </c>
      <c r="B67" s="11">
        <f t="shared" si="0"/>
        <v>0.12841530054644809</v>
      </c>
      <c r="C67" s="11">
        <f t="shared" si="1"/>
        <v>0.87158469945355188</v>
      </c>
      <c r="D67" s="23">
        <f t="shared" si="2"/>
        <v>12.739046316539751</v>
      </c>
    </row>
    <row r="68" spans="1:4">
      <c r="A68" s="20">
        <v>48</v>
      </c>
      <c r="B68" s="11">
        <f t="shared" si="0"/>
        <v>0.13114754098360656</v>
      </c>
      <c r="C68" s="11">
        <f t="shared" si="1"/>
        <v>0.86885245901639341</v>
      </c>
      <c r="D68" s="23">
        <f t="shared" si="2"/>
        <v>12.578429485197198</v>
      </c>
    </row>
    <row r="69" spans="1:4">
      <c r="A69" s="20">
        <v>49</v>
      </c>
      <c r="B69" s="11">
        <f t="shared" si="0"/>
        <v>0.13387978142076504</v>
      </c>
      <c r="C69" s="11">
        <f t="shared" si="1"/>
        <v>0.86612021857923494</v>
      </c>
      <c r="D69" s="23">
        <f t="shared" si="2"/>
        <v>12.423087637174509</v>
      </c>
    </row>
    <row r="70" spans="1:4">
      <c r="A70" s="20">
        <v>50</v>
      </c>
      <c r="B70" s="11">
        <f t="shared" si="0"/>
        <v>0.13661202185792351</v>
      </c>
      <c r="C70" s="11">
        <f t="shared" si="1"/>
        <v>0.86338797814207646</v>
      </c>
      <c r="D70" s="23">
        <f t="shared" si="2"/>
        <v>12.272745082051866</v>
      </c>
    </row>
    <row r="71" spans="1:4">
      <c r="A71" s="20">
        <v>51</v>
      </c>
      <c r="B71" s="11">
        <f t="shared" si="0"/>
        <v>0.13934426229508196</v>
      </c>
      <c r="C71" s="11">
        <f t="shared" si="1"/>
        <v>0.86065573770491799</v>
      </c>
      <c r="D71" s="23">
        <f t="shared" si="2"/>
        <v>12.127145681732145</v>
      </c>
    </row>
    <row r="72" spans="1:4">
      <c r="A72" s="20">
        <v>52</v>
      </c>
      <c r="B72" s="11">
        <f t="shared" si="0"/>
        <v>0.14207650273224043</v>
      </c>
      <c r="C72" s="11">
        <f t="shared" si="1"/>
        <v>0.85792349726775963</v>
      </c>
      <c r="D72" s="23">
        <f t="shared" si="2"/>
        <v>11.98605111304321</v>
      </c>
    </row>
    <row r="73" spans="1:4">
      <c r="A73" s="20">
        <v>53</v>
      </c>
      <c r="B73" s="11">
        <f t="shared" si="0"/>
        <v>0.1448087431693989</v>
      </c>
      <c r="C73" s="11">
        <f t="shared" si="1"/>
        <v>0.85519125683060104</v>
      </c>
      <c r="D73" s="23">
        <f t="shared" si="2"/>
        <v>11.849239314708292</v>
      </c>
    </row>
    <row r="74" spans="1:4">
      <c r="A74" s="20">
        <v>54</v>
      </c>
      <c r="B74" s="11">
        <f t="shared" si="0"/>
        <v>0.14754098360655737</v>
      </c>
      <c r="C74" s="11">
        <f t="shared" si="1"/>
        <v>0.85245901639344268</v>
      </c>
      <c r="D74" s="23">
        <f t="shared" si="2"/>
        <v>11.716503096056215</v>
      </c>
    </row>
    <row r="75" spans="1:4">
      <c r="A75" s="20">
        <v>55</v>
      </c>
      <c r="B75" s="11">
        <f t="shared" si="0"/>
        <v>0.15027322404371585</v>
      </c>
      <c r="C75" s="11">
        <f t="shared" si="1"/>
        <v>0.8497267759562841</v>
      </c>
      <c r="D75" s="23">
        <f t="shared" si="2"/>
        <v>11.587648887982533</v>
      </c>
    </row>
    <row r="76" spans="1:4">
      <c r="A76" s="20">
        <v>56</v>
      </c>
      <c r="B76" s="11">
        <f t="shared" si="0"/>
        <v>0.15300546448087432</v>
      </c>
      <c r="C76" s="11">
        <f t="shared" si="1"/>
        <v>0.84699453551912574</v>
      </c>
      <c r="D76" s="23">
        <f t="shared" si="2"/>
        <v>11.462495619328473</v>
      </c>
    </row>
    <row r="77" spans="1:4">
      <c r="A77" s="20">
        <v>57</v>
      </c>
      <c r="B77" s="11">
        <f t="shared" si="0"/>
        <v>0.15573770491803279</v>
      </c>
      <c r="C77" s="11">
        <f t="shared" si="1"/>
        <v>0.84426229508196715</v>
      </c>
      <c r="D77" s="23">
        <f t="shared" si="2"/>
        <v>11.340873704097639</v>
      </c>
    </row>
    <row r="78" spans="1:4">
      <c r="A78" s="20">
        <v>58</v>
      </c>
      <c r="B78" s="11">
        <f t="shared" si="0"/>
        <v>0.15846994535519127</v>
      </c>
      <c r="C78" s="11">
        <f t="shared" si="1"/>
        <v>0.84153005464480879</v>
      </c>
      <c r="D78" s="23">
        <f t="shared" si="2"/>
        <v>11.222624126848398</v>
      </c>
    </row>
    <row r="79" spans="1:4">
      <c r="A79" s="20">
        <v>59</v>
      </c>
      <c r="B79" s="11">
        <f t="shared" si="0"/>
        <v>0.16120218579234974</v>
      </c>
      <c r="C79" s="11">
        <f t="shared" si="1"/>
        <v>0.83879781420765021</v>
      </c>
      <c r="D79" s="23">
        <f t="shared" si="2"/>
        <v>11.107597615237241</v>
      </c>
    </row>
    <row r="80" spans="1:4">
      <c r="A80" s="20">
        <v>60</v>
      </c>
      <c r="B80" s="11">
        <f t="shared" si="0"/>
        <v>0.16393442622950818</v>
      </c>
      <c r="C80" s="11">
        <f t="shared" si="1"/>
        <v>0.83606557377049184</v>
      </c>
      <c r="D80" s="23">
        <f t="shared" si="2"/>
        <v>10.995653890089955</v>
      </c>
    </row>
    <row r="81" spans="1:4">
      <c r="A81" s="20">
        <v>61</v>
      </c>
      <c r="B81" s="11">
        <f t="shared" si="0"/>
        <v>0.16666666666666666</v>
      </c>
      <c r="C81" s="11">
        <f t="shared" si="1"/>
        <v>0.83333333333333337</v>
      </c>
      <c r="D81" s="23">
        <f t="shared" si="2"/>
        <v>10.886660984580978</v>
      </c>
    </row>
    <row r="82" spans="1:4">
      <c r="A82" s="20">
        <v>62</v>
      </c>
      <c r="B82" s="11">
        <f t="shared" si="0"/>
        <v>0.16939890710382513</v>
      </c>
      <c r="C82" s="11">
        <f t="shared" si="1"/>
        <v>0.8306010928961749</v>
      </c>
      <c r="D82" s="23">
        <f t="shared" si="2"/>
        <v>10.780494625137079</v>
      </c>
    </row>
    <row r="83" spans="1:4">
      <c r="A83" s="20">
        <v>63</v>
      </c>
      <c r="B83" s="11">
        <f t="shared" si="0"/>
        <v>0.1721311475409836</v>
      </c>
      <c r="C83" s="11">
        <f t="shared" si="1"/>
        <v>0.82786885245901642</v>
      </c>
      <c r="D83" s="23">
        <f t="shared" si="2"/>
        <v>10.677037667575505</v>
      </c>
    </row>
    <row r="84" spans="1:4">
      <c r="A84" s="20">
        <v>64</v>
      </c>
      <c r="B84" s="11">
        <f t="shared" si="0"/>
        <v>0.17486338797814208</v>
      </c>
      <c r="C84" s="11">
        <f t="shared" si="1"/>
        <v>0.82513661202185795</v>
      </c>
      <c r="D84" s="23">
        <f t="shared" si="2"/>
        <v>10.576179582760105</v>
      </c>
    </row>
    <row r="85" spans="1:4">
      <c r="A85" s="20">
        <v>65</v>
      </c>
      <c r="B85" s="11">
        <f t="shared" si="0"/>
        <v>0.17759562841530055</v>
      </c>
      <c r="C85" s="11">
        <f t="shared" si="1"/>
        <v>0.82240437158469948</v>
      </c>
      <c r="D85" s="23">
        <f t="shared" si="2"/>
        <v>10.477815986729636</v>
      </c>
    </row>
    <row r="86" spans="1:4">
      <c r="A86" s="20">
        <v>66</v>
      </c>
      <c r="B86" s="11">
        <f t="shared" ref="B86:B149" si="3">A86/366</f>
        <v>0.18032786885245902</v>
      </c>
      <c r="C86" s="11">
        <f t="shared" ref="C86:C149" si="4">1-B86</f>
        <v>0.81967213114754101</v>
      </c>
      <c r="D86" s="23">
        <f t="shared" ref="D86:D149" si="5">$B$8*(A86/365)^(1/$B$7)</f>
        <v>10.38184821083561</v>
      </c>
    </row>
    <row r="87" spans="1:4">
      <c r="A87" s="20">
        <v>67</v>
      </c>
      <c r="B87" s="11">
        <f t="shared" si="3"/>
        <v>0.1830601092896175</v>
      </c>
      <c r="C87" s="11">
        <f t="shared" si="4"/>
        <v>0.81693989071038253</v>
      </c>
      <c r="D87" s="23">
        <f t="shared" si="5"/>
        <v>10.2881829079348</v>
      </c>
    </row>
    <row r="88" spans="1:4">
      <c r="A88" s="20">
        <v>68</v>
      </c>
      <c r="B88" s="11">
        <f t="shared" si="3"/>
        <v>0.18579234972677597</v>
      </c>
      <c r="C88" s="11">
        <f t="shared" si="4"/>
        <v>0.81420765027322406</v>
      </c>
      <c r="D88" s="23">
        <f t="shared" si="5"/>
        <v>10.19673169112512</v>
      </c>
    </row>
    <row r="89" spans="1:4">
      <c r="A89" s="20">
        <v>69</v>
      </c>
      <c r="B89" s="11">
        <f t="shared" si="3"/>
        <v>0.18852459016393441</v>
      </c>
      <c r="C89" s="11">
        <f t="shared" si="4"/>
        <v>0.81147540983606559</v>
      </c>
      <c r="D89" s="23">
        <f t="shared" si="5"/>
        <v>10.107410801901677</v>
      </c>
    </row>
    <row r="90" spans="1:4">
      <c r="A90" s="20">
        <v>70</v>
      </c>
      <c r="B90" s="11">
        <f t="shared" si="3"/>
        <v>0.19125683060109289</v>
      </c>
      <c r="C90" s="11">
        <f t="shared" si="4"/>
        <v>0.80874316939890711</v>
      </c>
      <c r="D90" s="23">
        <f t="shared" si="5"/>
        <v>10.020140804949808</v>
      </c>
    </row>
    <row r="91" spans="1:4">
      <c r="A91" s="20">
        <v>71</v>
      </c>
      <c r="B91" s="11">
        <f t="shared" si="3"/>
        <v>0.19398907103825136</v>
      </c>
      <c r="C91" s="11">
        <f t="shared" si="4"/>
        <v>0.80601092896174864</v>
      </c>
      <c r="D91" s="23">
        <f t="shared" si="5"/>
        <v>9.9348463070909929</v>
      </c>
    </row>
    <row r="92" spans="1:4">
      <c r="A92" s="20">
        <v>72</v>
      </c>
      <c r="B92" s="11">
        <f t="shared" si="3"/>
        <v>0.19672131147540983</v>
      </c>
      <c r="C92" s="11">
        <f t="shared" si="4"/>
        <v>0.80327868852459017</v>
      </c>
      <c r="D92" s="23">
        <f t="shared" si="5"/>
        <v>9.8514556981604446</v>
      </c>
    </row>
    <row r="93" spans="1:4">
      <c r="A93" s="20">
        <v>73</v>
      </c>
      <c r="B93" s="11">
        <f t="shared" si="3"/>
        <v>0.19945355191256831</v>
      </c>
      <c r="C93" s="11">
        <f t="shared" si="4"/>
        <v>0.80054644808743169</v>
      </c>
      <c r="D93" s="23">
        <f t="shared" si="5"/>
        <v>9.7699009118272002</v>
      </c>
    </row>
    <row r="94" spans="1:4">
      <c r="A94" s="20">
        <v>74</v>
      </c>
      <c r="B94" s="11">
        <f t="shared" si="3"/>
        <v>0.20218579234972678</v>
      </c>
      <c r="C94" s="11">
        <f t="shared" si="4"/>
        <v>0.79781420765027322</v>
      </c>
      <c r="D94" s="23">
        <f t="shared" si="5"/>
        <v>9.6901172045724824</v>
      </c>
    </row>
    <row r="95" spans="1:4">
      <c r="A95" s="20">
        <v>75</v>
      </c>
      <c r="B95" s="11">
        <f t="shared" si="3"/>
        <v>0.20491803278688525</v>
      </c>
      <c r="C95" s="11">
        <f t="shared" si="4"/>
        <v>0.79508196721311475</v>
      </c>
      <c r="D95" s="23">
        <f t="shared" si="5"/>
        <v>9.6120429512234082</v>
      </c>
    </row>
    <row r="96" spans="1:4">
      <c r="A96" s="20">
        <v>76</v>
      </c>
      <c r="B96" s="11">
        <f t="shared" si="3"/>
        <v>0.20765027322404372</v>
      </c>
      <c r="C96" s="11">
        <f t="shared" si="4"/>
        <v>0.79234972677595628</v>
      </c>
      <c r="D96" s="23">
        <f t="shared" si="5"/>
        <v>9.5356194555999423</v>
      </c>
    </row>
    <row r="97" spans="1:4">
      <c r="A97" s="20">
        <v>77</v>
      </c>
      <c r="B97" s="11">
        <f t="shared" si="3"/>
        <v>0.2103825136612022</v>
      </c>
      <c r="C97" s="11">
        <f t="shared" si="4"/>
        <v>0.7896174863387978</v>
      </c>
      <c r="D97" s="23">
        <f t="shared" si="5"/>
        <v>9.460790774975731</v>
      </c>
    </row>
    <row r="98" spans="1:4">
      <c r="A98" s="20">
        <v>78</v>
      </c>
      <c r="B98" s="11">
        <f t="shared" si="3"/>
        <v>0.21311475409836064</v>
      </c>
      <c r="C98" s="11">
        <f t="shared" si="4"/>
        <v>0.78688524590163933</v>
      </c>
      <c r="D98" s="23">
        <f t="shared" si="5"/>
        <v>9.3875035571804251</v>
      </c>
    </row>
    <row r="99" spans="1:4">
      <c r="A99" s="20">
        <v>79</v>
      </c>
      <c r="B99" s="11">
        <f t="shared" si="3"/>
        <v>0.21584699453551912</v>
      </c>
      <c r="C99" s="11">
        <f t="shared" si="4"/>
        <v>0.78415300546448086</v>
      </c>
      <c r="D99" s="23">
        <f t="shared" si="5"/>
        <v>9.3157068892842876</v>
      </c>
    </row>
    <row r="100" spans="1:4">
      <c r="A100" s="20">
        <v>80</v>
      </c>
      <c r="B100" s="11">
        <f t="shared" si="3"/>
        <v>0.21857923497267759</v>
      </c>
      <c r="C100" s="11">
        <f t="shared" si="4"/>
        <v>0.78142076502732238</v>
      </c>
      <c r="D100" s="23">
        <f t="shared" si="5"/>
        <v>9.2453521569066517</v>
      </c>
    </row>
    <row r="101" spans="1:4">
      <c r="A101" s="20">
        <v>81</v>
      </c>
      <c r="B101" s="11">
        <f t="shared" si="3"/>
        <v>0.22131147540983606</v>
      </c>
      <c r="C101" s="11">
        <f t="shared" si="4"/>
        <v>0.77868852459016391</v>
      </c>
      <c r="D101" s="23">
        <f t="shared" si="5"/>
        <v>9.1763929132801376</v>
      </c>
    </row>
    <row r="102" spans="1:4">
      <c r="A102" s="20">
        <v>82</v>
      </c>
      <c r="B102" s="11">
        <f t="shared" si="3"/>
        <v>0.22404371584699453</v>
      </c>
      <c r="C102" s="11">
        <f t="shared" si="4"/>
        <v>0.77595628415300544</v>
      </c>
      <c r="D102" s="23">
        <f t="shared" si="5"/>
        <v>9.1087847572831393</v>
      </c>
    </row>
    <row r="103" spans="1:4">
      <c r="A103" s="20">
        <v>83</v>
      </c>
      <c r="B103" s="11">
        <f t="shared" si="3"/>
        <v>0.22677595628415301</v>
      </c>
      <c r="C103" s="11">
        <f t="shared" si="4"/>
        <v>0.77322404371584696</v>
      </c>
      <c r="D103" s="23">
        <f t="shared" si="5"/>
        <v>9.0424852197253873</v>
      </c>
    </row>
    <row r="104" spans="1:4">
      <c r="A104" s="20">
        <v>84</v>
      </c>
      <c r="B104" s="11">
        <f t="shared" si="3"/>
        <v>0.22950819672131148</v>
      </c>
      <c r="C104" s="11">
        <f t="shared" si="4"/>
        <v>0.77049180327868849</v>
      </c>
      <c r="D104" s="23">
        <f t="shared" si="5"/>
        <v>8.9774536572363122</v>
      </c>
    </row>
    <row r="105" spans="1:4">
      <c r="A105" s="20">
        <v>85</v>
      </c>
      <c r="B105" s="11">
        <f t="shared" si="3"/>
        <v>0.23224043715846995</v>
      </c>
      <c r="C105" s="11">
        <f t="shared" si="4"/>
        <v>0.76775956284153002</v>
      </c>
      <c r="D105" s="23">
        <f t="shared" si="5"/>
        <v>8.9136511531642704</v>
      </c>
    </row>
    <row r="106" spans="1:4">
      <c r="A106" s="20">
        <v>86</v>
      </c>
      <c r="B106" s="11">
        <f t="shared" si="3"/>
        <v>0.23497267759562843</v>
      </c>
      <c r="C106" s="11">
        <f t="shared" si="4"/>
        <v>0.76502732240437155</v>
      </c>
      <c r="D106" s="23">
        <f t="shared" si="5"/>
        <v>8.8510404249470511</v>
      </c>
    </row>
    <row r="107" spans="1:4">
      <c r="A107" s="20">
        <v>87</v>
      </c>
      <c r="B107" s="11">
        <f t="shared" si="3"/>
        <v>0.23770491803278687</v>
      </c>
      <c r="C107" s="11">
        <f t="shared" si="4"/>
        <v>0.76229508196721318</v>
      </c>
      <c r="D107" s="23">
        <f t="shared" si="5"/>
        <v>8.7895857374614241</v>
      </c>
    </row>
    <row r="108" spans="1:4">
      <c r="A108" s="20">
        <v>88</v>
      </c>
      <c r="B108" s="11">
        <f t="shared" si="3"/>
        <v>0.24043715846994534</v>
      </c>
      <c r="C108" s="11">
        <f t="shared" si="4"/>
        <v>0.7595628415300546</v>
      </c>
      <c r="D108" s="23">
        <f t="shared" si="5"/>
        <v>8.729252821902092</v>
      </c>
    </row>
    <row r="109" spans="1:4">
      <c r="A109" s="20">
        <v>89</v>
      </c>
      <c r="B109" s="11">
        <f t="shared" si="3"/>
        <v>0.24316939890710382</v>
      </c>
      <c r="C109" s="11">
        <f t="shared" si="4"/>
        <v>0.75683060109289624</v>
      </c>
      <c r="D109" s="23">
        <f t="shared" si="5"/>
        <v>8.6700087997789055</v>
      </c>
    </row>
    <row r="110" spans="1:4">
      <c r="A110" s="20">
        <v>90</v>
      </c>
      <c r="B110" s="11">
        <f t="shared" si="3"/>
        <v>0.24590163934426229</v>
      </c>
      <c r="C110" s="11">
        <f t="shared" si="4"/>
        <v>0.75409836065573765</v>
      </c>
      <c r="D110" s="23">
        <f t="shared" si="5"/>
        <v>8.6118221116559805</v>
      </c>
    </row>
    <row r="111" spans="1:4">
      <c r="A111" s="20">
        <v>91</v>
      </c>
      <c r="B111" s="11">
        <f t="shared" si="3"/>
        <v>0.24863387978142076</v>
      </c>
      <c r="C111" s="11">
        <f t="shared" si="4"/>
        <v>0.75136612021857929</v>
      </c>
      <c r="D111" s="23">
        <f t="shared" si="5"/>
        <v>8.5546624502879389</v>
      </c>
    </row>
    <row r="112" spans="1:4">
      <c r="A112" s="20">
        <v>92</v>
      </c>
      <c r="B112" s="11">
        <f t="shared" si="3"/>
        <v>0.25136612021857924</v>
      </c>
      <c r="C112" s="11">
        <f t="shared" si="4"/>
        <v>0.74863387978142071</v>
      </c>
      <c r="D112" s="23">
        <f t="shared" si="5"/>
        <v>8.498500697836965</v>
      </c>
    </row>
    <row r="113" spans="1:4">
      <c r="A113" s="20">
        <v>93</v>
      </c>
      <c r="B113" s="11">
        <f t="shared" si="3"/>
        <v>0.25409836065573771</v>
      </c>
      <c r="C113" s="11">
        <f t="shared" si="4"/>
        <v>0.74590163934426235</v>
      </c>
      <c r="D113" s="23">
        <f t="shared" si="5"/>
        <v>8.4433088668803506</v>
      </c>
    </row>
    <row r="114" spans="1:4">
      <c r="A114" s="20">
        <v>94</v>
      </c>
      <c r="B114" s="11">
        <f t="shared" si="3"/>
        <v>0.25683060109289618</v>
      </c>
      <c r="C114" s="11">
        <f t="shared" si="4"/>
        <v>0.74316939890710376</v>
      </c>
      <c r="D114" s="23">
        <f t="shared" si="5"/>
        <v>8.389060044941699</v>
      </c>
    </row>
    <row r="115" spans="1:4">
      <c r="A115" s="20">
        <v>95</v>
      </c>
      <c r="B115" s="11">
        <f t="shared" si="3"/>
        <v>0.25956284153005466</v>
      </c>
      <c r="C115" s="11">
        <f t="shared" si="4"/>
        <v>0.7404371584699454</v>
      </c>
      <c r="D115" s="23">
        <f t="shared" si="5"/>
        <v>8.3357283423003761</v>
      </c>
    </row>
    <row r="116" spans="1:4">
      <c r="A116" s="20">
        <v>96</v>
      </c>
      <c r="B116" s="11">
        <f t="shared" si="3"/>
        <v>0.26229508196721313</v>
      </c>
      <c r="C116" s="11">
        <f t="shared" si="4"/>
        <v>0.73770491803278682</v>
      </c>
      <c r="D116" s="23">
        <f t="shared" si="5"/>
        <v>8.2832888428532421</v>
      </c>
    </row>
    <row r="117" spans="1:4">
      <c r="A117" s="20">
        <v>97</v>
      </c>
      <c r="B117" s="11">
        <f t="shared" si="3"/>
        <v>0.2650273224043716</v>
      </c>
      <c r="C117" s="11">
        <f t="shared" si="4"/>
        <v>0.73497267759562845</v>
      </c>
      <c r="D117" s="23">
        <f t="shared" si="5"/>
        <v>8.2317175578204864</v>
      </c>
    </row>
    <row r="118" spans="1:4">
      <c r="A118" s="20">
        <v>98</v>
      </c>
      <c r="B118" s="11">
        <f t="shared" si="3"/>
        <v>0.26775956284153007</v>
      </c>
      <c r="C118" s="11">
        <f t="shared" si="4"/>
        <v>0.73224043715846987</v>
      </c>
      <c r="D118" s="23">
        <f t="shared" si="5"/>
        <v>8.1809913821035618</v>
      </c>
    </row>
    <row r="119" spans="1:4">
      <c r="A119" s="20">
        <v>99</v>
      </c>
      <c r="B119" s="11">
        <f t="shared" si="3"/>
        <v>0.27049180327868855</v>
      </c>
      <c r="C119" s="11">
        <f t="shared" si="4"/>
        <v>0.72950819672131151</v>
      </c>
      <c r="D119" s="23">
        <f t="shared" si="5"/>
        <v>8.1310880531179368</v>
      </c>
    </row>
    <row r="120" spans="1:4">
      <c r="A120" s="20">
        <v>100</v>
      </c>
      <c r="B120" s="11">
        <f t="shared" si="3"/>
        <v>0.27322404371584702</v>
      </c>
      <c r="C120" s="11">
        <f t="shared" si="4"/>
        <v>0.72677595628415292</v>
      </c>
      <c r="D120" s="23">
        <f t="shared" si="5"/>
        <v>8.0819861119369651</v>
      </c>
    </row>
    <row r="121" spans="1:4">
      <c r="A121" s="20">
        <v>101</v>
      </c>
      <c r="B121" s="11">
        <f t="shared" si="3"/>
        <v>0.27595628415300544</v>
      </c>
      <c r="C121" s="11">
        <f t="shared" si="4"/>
        <v>0.72404371584699456</v>
      </c>
      <c r="D121" s="23">
        <f t="shared" si="5"/>
        <v>8.0336648665955153</v>
      </c>
    </row>
    <row r="122" spans="1:4">
      <c r="A122" s="20">
        <v>102</v>
      </c>
      <c r="B122" s="11">
        <f t="shared" si="3"/>
        <v>0.27868852459016391</v>
      </c>
      <c r="C122" s="11">
        <f t="shared" si="4"/>
        <v>0.72131147540983609</v>
      </c>
      <c r="D122" s="23">
        <f t="shared" si="5"/>
        <v>7.98610435741318</v>
      </c>
    </row>
    <row r="123" spans="1:4">
      <c r="A123" s="20">
        <v>103</v>
      </c>
      <c r="B123" s="11">
        <f t="shared" si="3"/>
        <v>0.28142076502732238</v>
      </c>
      <c r="C123" s="11">
        <f t="shared" si="4"/>
        <v>0.71857923497267762</v>
      </c>
      <c r="D123" s="23">
        <f t="shared" si="5"/>
        <v>7.9392853242074688</v>
      </c>
    </row>
    <row r="124" spans="1:4">
      <c r="A124" s="20">
        <v>104</v>
      </c>
      <c r="B124" s="11">
        <f t="shared" si="3"/>
        <v>0.28415300546448086</v>
      </c>
      <c r="C124" s="11">
        <f t="shared" si="4"/>
        <v>0.71584699453551914</v>
      </c>
      <c r="D124" s="23">
        <f t="shared" si="5"/>
        <v>7.8931891752766736</v>
      </c>
    </row>
    <row r="125" spans="1:4">
      <c r="A125" s="20">
        <v>105</v>
      </c>
      <c r="B125" s="11">
        <f t="shared" si="3"/>
        <v>0.28688524590163933</v>
      </c>
      <c r="C125" s="11">
        <f t="shared" si="4"/>
        <v>0.71311475409836067</v>
      </c>
      <c r="D125" s="23">
        <f t="shared" si="5"/>
        <v>7.8477979580409603</v>
      </c>
    </row>
    <row r="126" spans="1:4">
      <c r="A126" s="20">
        <v>106</v>
      </c>
      <c r="B126" s="11">
        <f t="shared" si="3"/>
        <v>0.2896174863387978</v>
      </c>
      <c r="C126" s="11">
        <f t="shared" si="4"/>
        <v>0.7103825136612022</v>
      </c>
      <c r="D126" s="23">
        <f t="shared" si="5"/>
        <v>7.8030943312381629</v>
      </c>
    </row>
    <row r="127" spans="1:4">
      <c r="A127" s="20">
        <v>107</v>
      </c>
      <c r="B127" s="11">
        <f t="shared" si="3"/>
        <v>0.29234972677595628</v>
      </c>
      <c r="C127" s="11">
        <f t="shared" si="4"/>
        <v>0.70765027322404372</v>
      </c>
      <c r="D127" s="23">
        <f t="shared" si="5"/>
        <v>7.759061538578198</v>
      </c>
    </row>
    <row r="128" spans="1:4">
      <c r="A128" s="20">
        <v>108</v>
      </c>
      <c r="B128" s="11">
        <f t="shared" si="3"/>
        <v>0.29508196721311475</v>
      </c>
      <c r="C128" s="11">
        <f t="shared" si="4"/>
        <v>0.70491803278688525</v>
      </c>
      <c r="D128" s="23">
        <f t="shared" si="5"/>
        <v>7.7156833837667591</v>
      </c>
    </row>
    <row r="129" spans="1:4">
      <c r="A129" s="20">
        <v>109</v>
      </c>
      <c r="B129" s="11">
        <f t="shared" si="3"/>
        <v>0.29781420765027322</v>
      </c>
      <c r="C129" s="11">
        <f t="shared" si="4"/>
        <v>0.70218579234972678</v>
      </c>
      <c r="D129" s="23">
        <f t="shared" si="5"/>
        <v>7.6729442068151412</v>
      </c>
    </row>
    <row r="130" spans="1:4">
      <c r="A130" s="20">
        <v>110</v>
      </c>
      <c r="B130" s="11">
        <f t="shared" si="3"/>
        <v>0.30054644808743169</v>
      </c>
      <c r="C130" s="11">
        <f t="shared" si="4"/>
        <v>0.69945355191256831</v>
      </c>
      <c r="D130" s="23">
        <f t="shared" si="5"/>
        <v>7.6308288615589195</v>
      </c>
    </row>
    <row r="131" spans="1:4">
      <c r="A131" s="20">
        <v>111</v>
      </c>
      <c r="B131" s="11">
        <f t="shared" si="3"/>
        <v>0.30327868852459017</v>
      </c>
      <c r="C131" s="11">
        <f t="shared" si="4"/>
        <v>0.69672131147540983</v>
      </c>
      <c r="D131" s="23">
        <f t="shared" si="5"/>
        <v>7.5893226943134175</v>
      </c>
    </row>
    <row r="132" spans="1:4">
      <c r="A132" s="20">
        <v>112</v>
      </c>
      <c r="B132" s="11">
        <f t="shared" si="3"/>
        <v>0.30601092896174864</v>
      </c>
      <c r="C132" s="11">
        <f t="shared" si="4"/>
        <v>0.69398907103825136</v>
      </c>
      <c r="D132" s="23">
        <f t="shared" si="5"/>
        <v>7.5484115235988201</v>
      </c>
    </row>
    <row r="133" spans="1:4">
      <c r="A133" s="20">
        <v>113</v>
      </c>
      <c r="B133" s="11">
        <f t="shared" si="3"/>
        <v>0.30874316939890711</v>
      </c>
      <c r="C133" s="11">
        <f t="shared" si="4"/>
        <v>0.69125683060109289</v>
      </c>
      <c r="D133" s="23">
        <f t="shared" si="5"/>
        <v>7.5080816208723293</v>
      </c>
    </row>
    <row r="134" spans="1:4">
      <c r="A134" s="20">
        <v>114</v>
      </c>
      <c r="B134" s="11">
        <f t="shared" si="3"/>
        <v>0.31147540983606559</v>
      </c>
      <c r="C134" s="11">
        <f t="shared" si="4"/>
        <v>0.68852459016393441</v>
      </c>
      <c r="D134" s="23">
        <f t="shared" si="5"/>
        <v>7.4683196922089312</v>
      </c>
    </row>
    <row r="135" spans="1:4">
      <c r="A135" s="20">
        <v>115</v>
      </c>
      <c r="B135" s="11">
        <f t="shared" si="3"/>
        <v>0.31420765027322406</v>
      </c>
      <c r="C135" s="11">
        <f t="shared" si="4"/>
        <v>0.68579234972677594</v>
      </c>
      <c r="D135" s="23">
        <f t="shared" si="5"/>
        <v>7.429112860876228</v>
      </c>
    </row>
    <row r="136" spans="1:4">
      <c r="A136" s="20">
        <v>116</v>
      </c>
      <c r="B136" s="11">
        <f t="shared" si="3"/>
        <v>0.31693989071038253</v>
      </c>
      <c r="C136" s="11">
        <f t="shared" si="4"/>
        <v>0.68306010928961747</v>
      </c>
      <c r="D136" s="23">
        <f t="shared" si="5"/>
        <v>7.3904486507523259</v>
      </c>
    </row>
    <row r="137" spans="1:4">
      <c r="A137" s="20">
        <v>117</v>
      </c>
      <c r="B137" s="11">
        <f t="shared" si="3"/>
        <v>0.31967213114754101</v>
      </c>
      <c r="C137" s="11">
        <f t="shared" si="4"/>
        <v>0.68032786885245899</v>
      </c>
      <c r="D137" s="23">
        <f t="shared" si="5"/>
        <v>7.3523149705391626</v>
      </c>
    </row>
    <row r="138" spans="1:4">
      <c r="A138" s="20">
        <v>118</v>
      </c>
      <c r="B138" s="11">
        <f t="shared" si="3"/>
        <v>0.32240437158469948</v>
      </c>
      <c r="C138" s="11">
        <f t="shared" si="4"/>
        <v>0.67759562841530052</v>
      </c>
      <c r="D138" s="23">
        <f t="shared" si="5"/>
        <v>7.3147000987266315</v>
      </c>
    </row>
    <row r="139" spans="1:4">
      <c r="A139" s="20">
        <v>119</v>
      </c>
      <c r="B139" s="11">
        <f t="shared" si="3"/>
        <v>0.3251366120218579</v>
      </c>
      <c r="C139" s="11">
        <f t="shared" si="4"/>
        <v>0.67486338797814205</v>
      </c>
      <c r="D139" s="23">
        <f t="shared" si="5"/>
        <v>7.2775926692658564</v>
      </c>
    </row>
    <row r="140" spans="1:4">
      <c r="A140" s="20">
        <v>120</v>
      </c>
      <c r="B140" s="11">
        <f t="shared" si="3"/>
        <v>0.32786885245901637</v>
      </c>
      <c r="C140" s="11">
        <f t="shared" si="4"/>
        <v>0.67213114754098369</v>
      </c>
      <c r="D140" s="23">
        <f t="shared" si="5"/>
        <v>7.240981657912446</v>
      </c>
    </row>
    <row r="141" spans="1:4">
      <c r="A141" s="20">
        <v>121</v>
      </c>
      <c r="B141" s="11">
        <f t="shared" si="3"/>
        <v>0.33060109289617484</v>
      </c>
      <c r="C141" s="11">
        <f t="shared" si="4"/>
        <v>0.6693989071038251</v>
      </c>
      <c r="D141" s="23">
        <f t="shared" si="5"/>
        <v>7.2048563692031671</v>
      </c>
    </row>
    <row r="142" spans="1:4">
      <c r="A142" s="20">
        <v>122</v>
      </c>
      <c r="B142" s="11">
        <f t="shared" si="3"/>
        <v>0.33333333333333331</v>
      </c>
      <c r="C142" s="11">
        <f t="shared" si="4"/>
        <v>0.66666666666666674</v>
      </c>
      <c r="D142" s="23">
        <f t="shared" si="5"/>
        <v>7.1692064240316853</v>
      </c>
    </row>
    <row r="143" spans="1:4">
      <c r="A143" s="20">
        <v>123</v>
      </c>
      <c r="B143" s="11">
        <f t="shared" si="3"/>
        <v>0.33606557377049179</v>
      </c>
      <c r="C143" s="11">
        <f t="shared" si="4"/>
        <v>0.66393442622950816</v>
      </c>
      <c r="D143" s="23">
        <f t="shared" si="5"/>
        <v>7.1340217477911301</v>
      </c>
    </row>
    <row r="144" spans="1:4">
      <c r="A144" s="20">
        <v>124</v>
      </c>
      <c r="B144" s="11">
        <f t="shared" si="3"/>
        <v>0.33879781420765026</v>
      </c>
      <c r="C144" s="11">
        <f t="shared" si="4"/>
        <v>0.66120218579234979</v>
      </c>
      <c r="D144" s="23">
        <f t="shared" si="5"/>
        <v>7.0992925590533176</v>
      </c>
    </row>
    <row r="145" spans="1:4">
      <c r="A145" s="20">
        <v>125</v>
      </c>
      <c r="B145" s="11">
        <f t="shared" si="3"/>
        <v>0.34153005464480873</v>
      </c>
      <c r="C145" s="11">
        <f t="shared" si="4"/>
        <v>0.65846994535519121</v>
      </c>
      <c r="D145" s="23">
        <f t="shared" si="5"/>
        <v>7.0650093587561678</v>
      </c>
    </row>
    <row r="146" spans="1:4">
      <c r="A146" s="20">
        <v>126</v>
      </c>
      <c r="B146" s="11">
        <f t="shared" si="3"/>
        <v>0.34426229508196721</v>
      </c>
      <c r="C146" s="11">
        <f t="shared" si="4"/>
        <v>0.65573770491803285</v>
      </c>
      <c r="D146" s="23">
        <f t="shared" si="5"/>
        <v>7.0311629198727008</v>
      </c>
    </row>
    <row r="147" spans="1:4">
      <c r="A147" s="20">
        <v>127</v>
      </c>
      <c r="B147" s="11">
        <f t="shared" si="3"/>
        <v>0.34699453551912568</v>
      </c>
      <c r="C147" s="11">
        <f t="shared" si="4"/>
        <v>0.65300546448087426</v>
      </c>
      <c r="D147" s="23">
        <f t="shared" si="5"/>
        <v>6.9977442775364995</v>
      </c>
    </row>
    <row r="148" spans="1:4">
      <c r="A148" s="20">
        <v>128</v>
      </c>
      <c r="B148" s="11">
        <f t="shared" si="3"/>
        <v>0.34972677595628415</v>
      </c>
      <c r="C148" s="11">
        <f t="shared" si="4"/>
        <v>0.6502732240437159</v>
      </c>
      <c r="D148" s="23">
        <f t="shared" si="5"/>
        <v>6.9647447196000707</v>
      </c>
    </row>
    <row r="149" spans="1:4">
      <c r="A149" s="20">
        <v>129</v>
      </c>
      <c r="B149" s="11">
        <f t="shared" si="3"/>
        <v>0.35245901639344263</v>
      </c>
      <c r="C149" s="11">
        <f t="shared" si="4"/>
        <v>0.64754098360655732</v>
      </c>
      <c r="D149" s="23">
        <f t="shared" si="5"/>
        <v>6.9321557776039073</v>
      </c>
    </row>
    <row r="150" spans="1:4">
      <c r="A150" s="20">
        <v>130</v>
      </c>
      <c r="B150" s="11">
        <f t="shared" ref="B150:B213" si="6">A150/366</f>
        <v>0.3551912568306011</v>
      </c>
      <c r="C150" s="11">
        <f t="shared" ref="C150:C213" si="7">1-B150</f>
        <v>0.64480874316939896</v>
      </c>
      <c r="D150" s="23">
        <f t="shared" ref="D150:D213" si="8">$B$8*(A150/365)^(1/$B$7)</f>
        <v>6.8999692181353636</v>
      </c>
    </row>
    <row r="151" spans="1:4">
      <c r="A151" s="20">
        <v>131</v>
      </c>
      <c r="B151" s="11">
        <f t="shared" si="6"/>
        <v>0.35792349726775957</v>
      </c>
      <c r="C151" s="11">
        <f t="shared" si="7"/>
        <v>0.64207650273224037</v>
      </c>
      <c r="D151" s="23">
        <f t="shared" si="8"/>
        <v>6.8681770345576716</v>
      </c>
    </row>
    <row r="152" spans="1:4">
      <c r="A152" s="20">
        <v>132</v>
      </c>
      <c r="B152" s="11">
        <f t="shared" si="6"/>
        <v>0.36065573770491804</v>
      </c>
      <c r="C152" s="11">
        <f t="shared" si="7"/>
        <v>0.63934426229508201</v>
      </c>
      <c r="D152" s="23">
        <f t="shared" si="8"/>
        <v>6.8367714390905396</v>
      </c>
    </row>
    <row r="153" spans="1:4">
      <c r="A153" s="20">
        <v>133</v>
      </c>
      <c r="B153" s="11">
        <f t="shared" si="6"/>
        <v>0.36338797814207652</v>
      </c>
      <c r="C153" s="11">
        <f t="shared" si="7"/>
        <v>0.63661202185792343</v>
      </c>
      <c r="D153" s="23">
        <f t="shared" si="8"/>
        <v>6.8057448552248569</v>
      </c>
    </row>
    <row r="154" spans="1:4">
      <c r="A154" s="20">
        <v>134</v>
      </c>
      <c r="B154" s="11">
        <f t="shared" si="6"/>
        <v>0.36612021857923499</v>
      </c>
      <c r="C154" s="11">
        <f t="shared" si="7"/>
        <v>0.63387978142076506</v>
      </c>
      <c r="D154" s="23">
        <f t="shared" si="8"/>
        <v>6.7750899104550424</v>
      </c>
    </row>
    <row r="155" spans="1:4">
      <c r="A155" s="20">
        <v>135</v>
      </c>
      <c r="B155" s="11">
        <f t="shared" si="6"/>
        <v>0.36885245901639346</v>
      </c>
      <c r="C155" s="11">
        <f t="shared" si="7"/>
        <v>0.63114754098360648</v>
      </c>
      <c r="D155" s="23">
        <f t="shared" si="8"/>
        <v>6.7447994293134421</v>
      </c>
    </row>
    <row r="156" spans="1:4">
      <c r="A156" s="20">
        <v>136</v>
      </c>
      <c r="B156" s="11">
        <f t="shared" si="6"/>
        <v>0.37158469945355194</v>
      </c>
      <c r="C156" s="11">
        <f t="shared" si="7"/>
        <v>0.62841530054644812</v>
      </c>
      <c r="D156" s="23">
        <f t="shared" si="8"/>
        <v>6.714866426692109</v>
      </c>
    </row>
    <row r="157" spans="1:4">
      <c r="A157" s="20">
        <v>137</v>
      </c>
      <c r="B157" s="11">
        <f t="shared" si="6"/>
        <v>0.37431693989071041</v>
      </c>
      <c r="C157" s="11">
        <f t="shared" si="7"/>
        <v>0.62568306010928953</v>
      </c>
      <c r="D157" s="23">
        <f t="shared" si="8"/>
        <v>6.6852841014380937</v>
      </c>
    </row>
    <row r="158" spans="1:4">
      <c r="A158" s="20">
        <v>138</v>
      </c>
      <c r="B158" s="11">
        <f t="shared" si="6"/>
        <v>0.37704918032786883</v>
      </c>
      <c r="C158" s="11">
        <f t="shared" si="7"/>
        <v>0.62295081967213117</v>
      </c>
      <c r="D158" s="23">
        <f t="shared" si="8"/>
        <v>6.6560458302091385</v>
      </c>
    </row>
    <row r="159" spans="1:4">
      <c r="A159" s="20">
        <v>139</v>
      </c>
      <c r="B159" s="11">
        <f t="shared" si="6"/>
        <v>0.3797814207650273</v>
      </c>
      <c r="C159" s="11">
        <f t="shared" si="7"/>
        <v>0.6202185792349727</v>
      </c>
      <c r="D159" s="23">
        <f t="shared" si="8"/>
        <v>6.627145161577384</v>
      </c>
    </row>
    <row r="160" spans="1:4">
      <c r="A160" s="20">
        <v>140</v>
      </c>
      <c r="B160" s="11">
        <f t="shared" si="6"/>
        <v>0.38251366120218577</v>
      </c>
      <c r="C160" s="11">
        <f t="shared" si="7"/>
        <v>0.61748633879781423</v>
      </c>
      <c r="D160" s="23">
        <f t="shared" si="8"/>
        <v>6.5985758103693826</v>
      </c>
    </row>
    <row r="161" spans="1:4">
      <c r="A161" s="20">
        <v>141</v>
      </c>
      <c r="B161" s="11">
        <f t="shared" si="6"/>
        <v>0.38524590163934425</v>
      </c>
      <c r="C161" s="11">
        <f t="shared" si="7"/>
        <v>0.61475409836065575</v>
      </c>
      <c r="D161" s="23">
        <f t="shared" si="8"/>
        <v>6.5703316522313324</v>
      </c>
    </row>
    <row r="162" spans="1:4">
      <c r="A162" s="20">
        <v>142</v>
      </c>
      <c r="B162" s="11">
        <f t="shared" si="6"/>
        <v>0.38797814207650272</v>
      </c>
      <c r="C162" s="11">
        <f t="shared" si="7"/>
        <v>0.61202185792349728</v>
      </c>
      <c r="D162" s="23">
        <f t="shared" si="8"/>
        <v>6.542406718409044</v>
      </c>
    </row>
    <row r="163" spans="1:4">
      <c r="A163" s="20">
        <v>143</v>
      </c>
      <c r="B163" s="11">
        <f t="shared" si="6"/>
        <v>0.39071038251366119</v>
      </c>
      <c r="C163" s="11">
        <f t="shared" si="7"/>
        <v>0.60928961748633881</v>
      </c>
      <c r="D163" s="23">
        <f t="shared" si="8"/>
        <v>6.5147951907327064</v>
      </c>
    </row>
    <row r="164" spans="1:4">
      <c r="A164" s="20">
        <v>144</v>
      </c>
      <c r="B164" s="11">
        <f t="shared" si="6"/>
        <v>0.39344262295081966</v>
      </c>
      <c r="C164" s="11">
        <f t="shared" si="7"/>
        <v>0.60655737704918034</v>
      </c>
      <c r="D164" s="23">
        <f t="shared" si="8"/>
        <v>6.4874913967970693</v>
      </c>
    </row>
    <row r="165" spans="1:4">
      <c r="A165" s="20">
        <v>145</v>
      </c>
      <c r="B165" s="11">
        <f t="shared" si="6"/>
        <v>0.39617486338797814</v>
      </c>
      <c r="C165" s="11">
        <f t="shared" si="7"/>
        <v>0.60382513661202186</v>
      </c>
      <c r="D165" s="23">
        <f t="shared" si="8"/>
        <v>6.4604898053281037</v>
      </c>
    </row>
    <row r="166" spans="1:4">
      <c r="A166" s="20">
        <v>146</v>
      </c>
      <c r="B166" s="11">
        <f t="shared" si="6"/>
        <v>0.39890710382513661</v>
      </c>
      <c r="C166" s="11">
        <f t="shared" si="7"/>
        <v>0.60109289617486339</v>
      </c>
      <c r="D166" s="23">
        <f t="shared" si="8"/>
        <v>6.4337850217277124</v>
      </c>
    </row>
    <row r="167" spans="1:4">
      <c r="A167" s="20">
        <v>147</v>
      </c>
      <c r="B167" s="11">
        <f t="shared" si="6"/>
        <v>0.40163934426229508</v>
      </c>
      <c r="C167" s="11">
        <f t="shared" si="7"/>
        <v>0.59836065573770492</v>
      </c>
      <c r="D167" s="23">
        <f t="shared" si="8"/>
        <v>6.4073717837884852</v>
      </c>
    </row>
    <row r="168" spans="1:4">
      <c r="A168" s="20">
        <v>148</v>
      </c>
      <c r="B168" s="11">
        <f t="shared" si="6"/>
        <v>0.40437158469945356</v>
      </c>
      <c r="C168" s="11">
        <f t="shared" si="7"/>
        <v>0.59562841530054644</v>
      </c>
      <c r="D168" s="23">
        <f t="shared" si="8"/>
        <v>6.3812449575708774</v>
      </c>
    </row>
    <row r="169" spans="1:4">
      <c r="A169" s="20">
        <v>149</v>
      </c>
      <c r="B169" s="11">
        <f t="shared" si="6"/>
        <v>0.40710382513661203</v>
      </c>
      <c r="C169" s="11">
        <f t="shared" si="7"/>
        <v>0.59289617486338797</v>
      </c>
      <c r="D169" s="23">
        <f t="shared" si="8"/>
        <v>6.3553995334356514</v>
      </c>
    </row>
    <row r="170" spans="1:4">
      <c r="A170" s="20">
        <v>150</v>
      </c>
      <c r="B170" s="11">
        <f t="shared" si="6"/>
        <v>0.4098360655737705</v>
      </c>
      <c r="C170" s="11">
        <f t="shared" si="7"/>
        <v>0.5901639344262295</v>
      </c>
      <c r="D170" s="23">
        <f t="shared" si="8"/>
        <v>6.3298306222246774</v>
      </c>
    </row>
    <row r="171" spans="1:4">
      <c r="A171" s="20">
        <v>151</v>
      </c>
      <c r="B171" s="11">
        <f t="shared" si="6"/>
        <v>0.41256830601092898</v>
      </c>
      <c r="C171" s="11">
        <f t="shared" si="7"/>
        <v>0.58743169398907102</v>
      </c>
      <c r="D171" s="23">
        <f t="shared" si="8"/>
        <v>6.3045334515836506</v>
      </c>
    </row>
    <row r="172" spans="1:4">
      <c r="A172" s="20">
        <v>152</v>
      </c>
      <c r="B172" s="11">
        <f t="shared" si="6"/>
        <v>0.41530054644808745</v>
      </c>
      <c r="C172" s="11">
        <f t="shared" si="7"/>
        <v>0.58469945355191255</v>
      </c>
      <c r="D172" s="23">
        <f t="shared" si="8"/>
        <v>6.2795033624205274</v>
      </c>
    </row>
    <row r="173" spans="1:4">
      <c r="A173" s="20">
        <v>153</v>
      </c>
      <c r="B173" s="11">
        <f t="shared" si="6"/>
        <v>0.41803278688524592</v>
      </c>
      <c r="C173" s="11">
        <f t="shared" si="7"/>
        <v>0.58196721311475408</v>
      </c>
      <c r="D173" s="23">
        <f t="shared" si="8"/>
        <v>6.2547358054938131</v>
      </c>
    </row>
    <row r="174" spans="1:4">
      <c r="A174" s="20">
        <v>154</v>
      </c>
      <c r="B174" s="11">
        <f t="shared" si="6"/>
        <v>0.42076502732240439</v>
      </c>
      <c r="C174" s="11">
        <f t="shared" si="7"/>
        <v>0.57923497267759561</v>
      </c>
      <c r="D174" s="23">
        <f t="shared" si="8"/>
        <v>6.2302263381251333</v>
      </c>
    </row>
    <row r="175" spans="1:4">
      <c r="A175" s="20">
        <v>155</v>
      </c>
      <c r="B175" s="11">
        <f t="shared" si="6"/>
        <v>0.42349726775956287</v>
      </c>
      <c r="C175" s="11">
        <f t="shared" si="7"/>
        <v>0.57650273224043713</v>
      </c>
      <c r="D175" s="23">
        <f t="shared" si="8"/>
        <v>6.2059706210307928</v>
      </c>
    </row>
    <row r="176" spans="1:4">
      <c r="A176" s="20">
        <v>156</v>
      </c>
      <c r="B176" s="11">
        <f t="shared" si="6"/>
        <v>0.42622950819672129</v>
      </c>
      <c r="C176" s="11">
        <f t="shared" si="7"/>
        <v>0.57377049180327866</v>
      </c>
      <c r="D176" s="23">
        <f t="shared" si="8"/>
        <v>6.1819644152672737</v>
      </c>
    </row>
    <row r="177" spans="1:4">
      <c r="A177" s="20">
        <v>157</v>
      </c>
      <c r="B177" s="11">
        <f t="shared" si="6"/>
        <v>0.42896174863387976</v>
      </c>
      <c r="C177" s="11">
        <f t="shared" si="7"/>
        <v>0.5710382513661203</v>
      </c>
      <c r="D177" s="23">
        <f t="shared" si="8"/>
        <v>6.1582035792858685</v>
      </c>
    </row>
    <row r="178" spans="1:4">
      <c r="A178" s="20">
        <v>158</v>
      </c>
      <c r="B178" s="11">
        <f t="shared" si="6"/>
        <v>0.43169398907103823</v>
      </c>
      <c r="C178" s="11">
        <f t="shared" si="7"/>
        <v>0.56830601092896171</v>
      </c>
      <c r="D178" s="23">
        <f t="shared" si="8"/>
        <v>6.1346840660918858</v>
      </c>
    </row>
    <row r="179" spans="1:4">
      <c r="A179" s="20">
        <v>159</v>
      </c>
      <c r="B179" s="11">
        <f t="shared" si="6"/>
        <v>0.4344262295081967</v>
      </c>
      <c r="C179" s="11">
        <f t="shared" si="7"/>
        <v>0.56557377049180335</v>
      </c>
      <c r="D179" s="23">
        <f t="shared" si="8"/>
        <v>6.1114019205041084</v>
      </c>
    </row>
    <row r="180" spans="1:4">
      <c r="A180" s="20">
        <v>160</v>
      </c>
      <c r="B180" s="11">
        <f t="shared" si="6"/>
        <v>0.43715846994535518</v>
      </c>
      <c r="C180" s="11">
        <f t="shared" si="7"/>
        <v>0.56284153005464477</v>
      </c>
      <c r="D180" s="23">
        <f t="shared" si="8"/>
        <v>6.0883532765102917</v>
      </c>
    </row>
    <row r="181" spans="1:4">
      <c r="A181" s="20">
        <v>161</v>
      </c>
      <c r="B181" s="11">
        <f t="shared" si="6"/>
        <v>0.43989071038251365</v>
      </c>
      <c r="C181" s="11">
        <f t="shared" si="7"/>
        <v>0.56010928961748641</v>
      </c>
      <c r="D181" s="23">
        <f t="shared" si="8"/>
        <v>6.065534354714849</v>
      </c>
    </row>
    <row r="182" spans="1:4">
      <c r="A182" s="20">
        <v>162</v>
      </c>
      <c r="B182" s="11">
        <f t="shared" si="6"/>
        <v>0.44262295081967212</v>
      </c>
      <c r="C182" s="11">
        <f t="shared" si="7"/>
        <v>0.55737704918032782</v>
      </c>
      <c r="D182" s="23">
        <f t="shared" si="8"/>
        <v>6.0429414598748901</v>
      </c>
    </row>
    <row r="183" spans="1:4">
      <c r="A183" s="20">
        <v>163</v>
      </c>
      <c r="B183" s="11">
        <f t="shared" si="6"/>
        <v>0.4453551912568306</v>
      </c>
      <c r="C183" s="11">
        <f t="shared" si="7"/>
        <v>0.55464480874316946</v>
      </c>
      <c r="D183" s="23">
        <f t="shared" si="8"/>
        <v>6.0205709785210555</v>
      </c>
    </row>
    <row r="184" spans="1:4">
      <c r="A184" s="20">
        <v>164</v>
      </c>
      <c r="B184" s="11">
        <f t="shared" si="6"/>
        <v>0.44808743169398907</v>
      </c>
      <c r="C184" s="11">
        <f t="shared" si="7"/>
        <v>0.55191256830601088</v>
      </c>
      <c r="D184" s="23">
        <f t="shared" si="8"/>
        <v>5.9984193766597436</v>
      </c>
    </row>
    <row r="185" spans="1:4">
      <c r="A185" s="20">
        <v>165</v>
      </c>
      <c r="B185" s="11">
        <f t="shared" si="6"/>
        <v>0.45081967213114754</v>
      </c>
      <c r="C185" s="11">
        <f t="shared" si="7"/>
        <v>0.54918032786885251</v>
      </c>
      <c r="D185" s="23">
        <f t="shared" si="8"/>
        <v>5.9764831975534394</v>
      </c>
    </row>
    <row r="186" spans="1:4">
      <c r="A186" s="20">
        <v>166</v>
      </c>
      <c r="B186" s="11">
        <f t="shared" si="6"/>
        <v>0.45355191256830601</v>
      </c>
      <c r="C186" s="11">
        <f t="shared" si="7"/>
        <v>0.54644808743169393</v>
      </c>
      <c r="D186" s="23">
        <f t="shared" si="8"/>
        <v>5.954759059576058</v>
      </c>
    </row>
    <row r="187" spans="1:4">
      <c r="A187" s="20">
        <v>167</v>
      </c>
      <c r="B187" s="11">
        <f t="shared" si="6"/>
        <v>0.45628415300546449</v>
      </c>
      <c r="C187" s="11">
        <f t="shared" si="7"/>
        <v>0.54371584699453557</v>
      </c>
      <c r="D187" s="23">
        <f t="shared" si="8"/>
        <v>5.9332436541403304</v>
      </c>
    </row>
    <row r="188" spans="1:4">
      <c r="A188" s="20">
        <v>168</v>
      </c>
      <c r="B188" s="11">
        <f t="shared" si="6"/>
        <v>0.45901639344262296</v>
      </c>
      <c r="C188" s="11">
        <f t="shared" si="7"/>
        <v>0.54098360655737698</v>
      </c>
      <c r="D188" s="23">
        <f t="shared" si="8"/>
        <v>5.9119337436943749</v>
      </c>
    </row>
    <row r="189" spans="1:4">
      <c r="A189" s="20">
        <v>169</v>
      </c>
      <c r="B189" s="11">
        <f t="shared" si="6"/>
        <v>0.46174863387978143</v>
      </c>
      <c r="C189" s="11">
        <f t="shared" si="7"/>
        <v>0.53825136612021862</v>
      </c>
      <c r="D189" s="23">
        <f t="shared" si="8"/>
        <v>5.8908261597847789</v>
      </c>
    </row>
    <row r="190" spans="1:4">
      <c r="A190" s="20">
        <v>170</v>
      </c>
      <c r="B190" s="11">
        <f t="shared" si="6"/>
        <v>0.46448087431693991</v>
      </c>
      <c r="C190" s="11">
        <f t="shared" si="7"/>
        <v>0.53551912568306004</v>
      </c>
      <c r="D190" s="23">
        <f t="shared" si="8"/>
        <v>5.8699178011835889</v>
      </c>
    </row>
    <row r="191" spans="1:4">
      <c r="A191" s="20">
        <v>171</v>
      </c>
      <c r="B191" s="11">
        <f t="shared" si="6"/>
        <v>0.46721311475409838</v>
      </c>
      <c r="C191" s="11">
        <f t="shared" si="7"/>
        <v>0.53278688524590168</v>
      </c>
      <c r="D191" s="23">
        <f t="shared" si="8"/>
        <v>5.8492056320767363</v>
      </c>
    </row>
    <row r="192" spans="1:4">
      <c r="A192" s="20">
        <v>172</v>
      </c>
      <c r="B192" s="11">
        <f t="shared" si="6"/>
        <v>0.46994535519125685</v>
      </c>
      <c r="C192" s="11">
        <f t="shared" si="7"/>
        <v>0.53005464480874309</v>
      </c>
      <c r="D192" s="23">
        <f t="shared" si="8"/>
        <v>5.8286866803115469</v>
      </c>
    </row>
    <row r="193" spans="1:4">
      <c r="A193" s="20">
        <v>173</v>
      </c>
      <c r="B193" s="11">
        <f t="shared" si="6"/>
        <v>0.47267759562841533</v>
      </c>
      <c r="C193" s="11">
        <f t="shared" si="7"/>
        <v>0.52732240437158473</v>
      </c>
      <c r="D193" s="23">
        <f t="shared" si="8"/>
        <v>5.8083580357010591</v>
      </c>
    </row>
    <row r="194" spans="1:4">
      <c r="A194" s="20">
        <v>174</v>
      </c>
      <c r="B194" s="11">
        <f t="shared" si="6"/>
        <v>0.47540983606557374</v>
      </c>
      <c r="C194" s="11">
        <f t="shared" si="7"/>
        <v>0.52459016393442626</v>
      </c>
      <c r="D194" s="23">
        <f t="shared" si="8"/>
        <v>5.7882168483830219</v>
      </c>
    </row>
    <row r="195" spans="1:4">
      <c r="A195" s="20">
        <v>175</v>
      </c>
      <c r="B195" s="11">
        <f t="shared" si="6"/>
        <v>0.47814207650273222</v>
      </c>
      <c r="C195" s="11">
        <f t="shared" si="7"/>
        <v>0.52185792349726778</v>
      </c>
      <c r="D195" s="23">
        <f t="shared" si="8"/>
        <v>5.7682603272314745</v>
      </c>
    </row>
    <row r="196" spans="1:4">
      <c r="A196" s="20">
        <v>176</v>
      </c>
      <c r="B196" s="11">
        <f t="shared" si="6"/>
        <v>0.48087431693989069</v>
      </c>
      <c r="C196" s="11">
        <f t="shared" si="7"/>
        <v>0.51912568306010931</v>
      </c>
      <c r="D196" s="23">
        <f t="shared" si="8"/>
        <v>5.7484857383189585</v>
      </c>
    </row>
    <row r="197" spans="1:4">
      <c r="A197" s="20">
        <v>177</v>
      </c>
      <c r="B197" s="11">
        <f t="shared" si="6"/>
        <v>0.48360655737704916</v>
      </c>
      <c r="C197" s="11">
        <f t="shared" si="7"/>
        <v>0.51639344262295084</v>
      </c>
      <c r="D197" s="23">
        <f t="shared" si="8"/>
        <v>5.728890403427461</v>
      </c>
    </row>
    <row r="198" spans="1:4">
      <c r="A198" s="20">
        <v>178</v>
      </c>
      <c r="B198" s="11">
        <f t="shared" si="6"/>
        <v>0.48633879781420764</v>
      </c>
      <c r="C198" s="11">
        <f t="shared" si="7"/>
        <v>0.51366120218579236</v>
      </c>
      <c r="D198" s="23">
        <f t="shared" si="8"/>
        <v>5.7094716986062695</v>
      </c>
    </row>
    <row r="199" spans="1:4">
      <c r="A199" s="20">
        <v>179</v>
      </c>
      <c r="B199" s="11">
        <f t="shared" si="6"/>
        <v>0.48907103825136611</v>
      </c>
      <c r="C199" s="11">
        <f t="shared" si="7"/>
        <v>0.51092896174863389</v>
      </c>
      <c r="D199" s="23">
        <f t="shared" si="8"/>
        <v>5.6902270527750272</v>
      </c>
    </row>
    <row r="200" spans="1:4">
      <c r="A200" s="20">
        <v>180</v>
      </c>
      <c r="B200" s="11">
        <f t="shared" si="6"/>
        <v>0.49180327868852458</v>
      </c>
      <c r="C200" s="11">
        <f t="shared" si="7"/>
        <v>0.50819672131147542</v>
      </c>
      <c r="D200" s="23">
        <f t="shared" si="8"/>
        <v>5.6711539463703149</v>
      </c>
    </row>
    <row r="201" spans="1:4">
      <c r="A201" s="20">
        <v>181</v>
      </c>
      <c r="B201" s="11">
        <f t="shared" si="6"/>
        <v>0.49453551912568305</v>
      </c>
      <c r="C201" s="11">
        <f t="shared" si="7"/>
        <v>0.50546448087431695</v>
      </c>
      <c r="D201" s="23">
        <f t="shared" si="8"/>
        <v>5.6522499100341728</v>
      </c>
    </row>
    <row r="202" spans="1:4">
      <c r="A202" s="20">
        <v>182</v>
      </c>
      <c r="B202" s="11">
        <f t="shared" si="6"/>
        <v>0.49726775956284153</v>
      </c>
      <c r="C202" s="11">
        <f t="shared" si="7"/>
        <v>0.50273224043715847</v>
      </c>
      <c r="D202" s="23">
        <f t="shared" si="8"/>
        <v>5.6335125233430317</v>
      </c>
    </row>
    <row r="203" spans="1:4">
      <c r="A203" s="20">
        <v>183</v>
      </c>
      <c r="B203" s="11">
        <f t="shared" si="6"/>
        <v>0.5</v>
      </c>
      <c r="C203" s="11">
        <f t="shared" si="7"/>
        <v>0.5</v>
      </c>
      <c r="D203" s="23">
        <f t="shared" si="8"/>
        <v>5.614939413575617</v>
      </c>
    </row>
    <row r="204" spans="1:4">
      <c r="A204" s="20">
        <v>184</v>
      </c>
      <c r="B204" s="11">
        <f t="shared" si="6"/>
        <v>0.50273224043715847</v>
      </c>
      <c r="C204" s="11">
        <f t="shared" si="7"/>
        <v>0.49726775956284153</v>
      </c>
      <c r="D204" s="23">
        <f t="shared" si="8"/>
        <v>5.5965282545183967</v>
      </c>
    </row>
    <row r="205" spans="1:4">
      <c r="A205" s="20">
        <v>185</v>
      </c>
      <c r="B205" s="11">
        <f t="shared" si="6"/>
        <v>0.50546448087431695</v>
      </c>
      <c r="C205" s="11">
        <f t="shared" si="7"/>
        <v>0.49453551912568305</v>
      </c>
      <c r="D205" s="23">
        <f t="shared" si="8"/>
        <v>5.5782767653072494</v>
      </c>
    </row>
    <row r="206" spans="1:4">
      <c r="A206" s="20">
        <v>186</v>
      </c>
      <c r="B206" s="11">
        <f t="shared" si="6"/>
        <v>0.50819672131147542</v>
      </c>
      <c r="C206" s="11">
        <f t="shared" si="7"/>
        <v>0.49180327868852458</v>
      </c>
      <c r="D206" s="23">
        <f t="shared" si="8"/>
        <v>5.5601827093040619</v>
      </c>
    </row>
    <row r="207" spans="1:4">
      <c r="A207" s="20">
        <v>187</v>
      </c>
      <c r="B207" s="11">
        <f t="shared" si="6"/>
        <v>0.51092896174863389</v>
      </c>
      <c r="C207" s="11">
        <f t="shared" si="7"/>
        <v>0.48907103825136611</v>
      </c>
      <c r="D207" s="23">
        <f t="shared" si="8"/>
        <v>5.5422438930070186</v>
      </c>
    </row>
    <row r="208" spans="1:4">
      <c r="A208" s="20">
        <v>188</v>
      </c>
      <c r="B208" s="11">
        <f t="shared" si="6"/>
        <v>0.51366120218579236</v>
      </c>
      <c r="C208" s="11">
        <f t="shared" si="7"/>
        <v>0.48633879781420764</v>
      </c>
      <c r="D208" s="23">
        <f t="shared" si="8"/>
        <v>5.5244581649934084</v>
      </c>
    </row>
    <row r="209" spans="1:4">
      <c r="A209" s="20">
        <v>189</v>
      </c>
      <c r="B209" s="11">
        <f t="shared" si="6"/>
        <v>0.51639344262295084</v>
      </c>
      <c r="C209" s="11">
        <f t="shared" si="7"/>
        <v>0.48360655737704916</v>
      </c>
      <c r="D209" s="23">
        <f t="shared" si="8"/>
        <v>5.5068234148937885</v>
      </c>
    </row>
    <row r="210" spans="1:4">
      <c r="A210" s="20">
        <v>190</v>
      </c>
      <c r="B210" s="11">
        <f t="shared" si="6"/>
        <v>0.51912568306010931</v>
      </c>
      <c r="C210" s="11">
        <f t="shared" si="7"/>
        <v>0.48087431693989069</v>
      </c>
      <c r="D210" s="23">
        <f t="shared" si="8"/>
        <v>5.4893375723964457</v>
      </c>
    </row>
    <row r="211" spans="1:4">
      <c r="A211" s="20">
        <v>191</v>
      </c>
      <c r="B211" s="11">
        <f t="shared" si="6"/>
        <v>0.52185792349726778</v>
      </c>
      <c r="C211" s="11">
        <f t="shared" si="7"/>
        <v>0.47814207650273222</v>
      </c>
      <c r="D211" s="23">
        <f t="shared" si="8"/>
        <v>5.4719986062810806</v>
      </c>
    </row>
    <row r="212" spans="1:4">
      <c r="A212" s="20">
        <v>192</v>
      </c>
      <c r="B212" s="11">
        <f t="shared" si="6"/>
        <v>0.52459016393442626</v>
      </c>
      <c r="C212" s="11">
        <f t="shared" si="7"/>
        <v>0.47540983606557374</v>
      </c>
      <c r="D212" s="23">
        <f t="shared" si="8"/>
        <v>5.4548045234807239</v>
      </c>
    </row>
    <row r="213" spans="1:4">
      <c r="A213" s="20">
        <v>193</v>
      </c>
      <c r="B213" s="11">
        <f t="shared" si="6"/>
        <v>0.52732240437158473</v>
      </c>
      <c r="C213" s="11">
        <f t="shared" si="7"/>
        <v>0.47267759562841527</v>
      </c>
      <c r="D213" s="23">
        <f t="shared" si="8"/>
        <v>5.4377533681709114</v>
      </c>
    </row>
    <row r="214" spans="1:4">
      <c r="A214" s="20">
        <v>194</v>
      </c>
      <c r="B214" s="11">
        <f t="shared" ref="B214:B277" si="9">A214/366</f>
        <v>0.5300546448087432</v>
      </c>
      <c r="C214" s="11">
        <f t="shared" ref="C214:C277" si="10">1-B214</f>
        <v>0.4699453551912568</v>
      </c>
      <c r="D214" s="23">
        <f t="shared" ref="D214:D277" si="11">$B$8*(A214/365)^(1/$B$7)</f>
        <v>5.4208432208851862</v>
      </c>
    </row>
    <row r="215" spans="1:4">
      <c r="A215" s="20">
        <v>195</v>
      </c>
      <c r="B215" s="11">
        <f t="shared" si="9"/>
        <v>0.53278688524590168</v>
      </c>
      <c r="C215" s="11">
        <f t="shared" si="10"/>
        <v>0.46721311475409832</v>
      </c>
      <c r="D215" s="23">
        <f t="shared" si="11"/>
        <v>5.4040721976560517</v>
      </c>
    </row>
    <row r="216" spans="1:4">
      <c r="A216" s="20">
        <v>196</v>
      </c>
      <c r="B216" s="11">
        <f t="shared" si="9"/>
        <v>0.53551912568306015</v>
      </c>
      <c r="C216" s="11">
        <f t="shared" si="10"/>
        <v>0.46448087431693985</v>
      </c>
      <c r="D216" s="23">
        <f t="shared" si="11"/>
        <v>5.3874384491804914</v>
      </c>
    </row>
    <row r="217" spans="1:4">
      <c r="A217" s="20">
        <v>197</v>
      </c>
      <c r="B217" s="11">
        <f t="shared" si="9"/>
        <v>0.53825136612021862</v>
      </c>
      <c r="C217" s="11">
        <f t="shared" si="10"/>
        <v>0.46174863387978138</v>
      </c>
      <c r="D217" s="23">
        <f t="shared" si="11"/>
        <v>5.3709401600092557</v>
      </c>
    </row>
    <row r="218" spans="1:4">
      <c r="A218" s="20">
        <v>198</v>
      </c>
      <c r="B218" s="11">
        <f t="shared" si="9"/>
        <v>0.54098360655737709</v>
      </c>
      <c r="C218" s="11">
        <f t="shared" si="10"/>
        <v>0.45901639344262291</v>
      </c>
      <c r="D218" s="23">
        <f t="shared" si="11"/>
        <v>5.3545755477591062</v>
      </c>
    </row>
    <row r="219" spans="1:4">
      <c r="A219" s="20">
        <v>199</v>
      </c>
      <c r="B219" s="11">
        <f t="shared" si="9"/>
        <v>0.54371584699453557</v>
      </c>
      <c r="C219" s="11">
        <f t="shared" si="10"/>
        <v>0.45628415300546443</v>
      </c>
      <c r="D219" s="23">
        <f t="shared" si="11"/>
        <v>5.3383428623472655</v>
      </c>
    </row>
    <row r="220" spans="1:4">
      <c r="A220" s="20">
        <v>200</v>
      </c>
      <c r="B220" s="11">
        <f t="shared" si="9"/>
        <v>0.54644808743169404</v>
      </c>
      <c r="C220" s="11">
        <f t="shared" si="10"/>
        <v>0.45355191256830596</v>
      </c>
      <c r="D220" s="23">
        <f t="shared" si="11"/>
        <v>5.3222403852473308</v>
      </c>
    </row>
    <row r="221" spans="1:4">
      <c r="A221" s="20">
        <v>201</v>
      </c>
      <c r="B221" s="11">
        <f t="shared" si="9"/>
        <v>0.54918032786885251</v>
      </c>
      <c r="C221" s="11">
        <f t="shared" si="10"/>
        <v>0.45081967213114749</v>
      </c>
      <c r="D221" s="23">
        <f t="shared" si="11"/>
        <v>5.3062664287659507</v>
      </c>
    </row>
    <row r="222" spans="1:4">
      <c r="A222" s="20">
        <v>202</v>
      </c>
      <c r="B222" s="11">
        <f t="shared" si="9"/>
        <v>0.55191256830601088</v>
      </c>
      <c r="C222" s="11">
        <f t="shared" si="10"/>
        <v>0.44808743169398912</v>
      </c>
      <c r="D222" s="23">
        <f t="shared" si="11"/>
        <v>5.2904193353395783</v>
      </c>
    </row>
    <row r="223" spans="1:4">
      <c r="A223" s="20">
        <v>203</v>
      </c>
      <c r="B223" s="11">
        <f t="shared" si="9"/>
        <v>0.55464480874316935</v>
      </c>
      <c r="C223" s="11">
        <f t="shared" si="10"/>
        <v>0.44535519125683065</v>
      </c>
      <c r="D223" s="23">
        <f t="shared" si="11"/>
        <v>5.2746974768506645</v>
      </c>
    </row>
    <row r="224" spans="1:4">
      <c r="A224" s="20">
        <v>204</v>
      </c>
      <c r="B224" s="11">
        <f t="shared" si="9"/>
        <v>0.55737704918032782</v>
      </c>
      <c r="C224" s="11">
        <f t="shared" si="10"/>
        <v>0.44262295081967218</v>
      </c>
      <c r="D224" s="23">
        <f t="shared" si="11"/>
        <v>5.2590992539626393</v>
      </c>
    </row>
    <row r="225" spans="1:4">
      <c r="A225" s="20">
        <v>205</v>
      </c>
      <c r="B225" s="11">
        <f t="shared" si="9"/>
        <v>0.56010928961748629</v>
      </c>
      <c r="C225" s="11">
        <f t="shared" si="10"/>
        <v>0.43989071038251371</v>
      </c>
      <c r="D225" s="23">
        <f t="shared" si="11"/>
        <v>5.2436230954730876</v>
      </c>
    </row>
    <row r="226" spans="1:4">
      <c r="A226" s="20">
        <v>206</v>
      </c>
      <c r="B226" s="11">
        <f t="shared" si="9"/>
        <v>0.56284153005464477</v>
      </c>
      <c r="C226" s="11">
        <f t="shared" si="10"/>
        <v>0.43715846994535523</v>
      </c>
      <c r="D226" s="23">
        <f t="shared" si="11"/>
        <v>5.2282674576845398</v>
      </c>
    </row>
    <row r="227" spans="1:4">
      <c r="A227" s="20">
        <v>207</v>
      </c>
      <c r="B227" s="11">
        <f t="shared" si="9"/>
        <v>0.56557377049180324</v>
      </c>
      <c r="C227" s="11">
        <f t="shared" si="10"/>
        <v>0.43442622950819676</v>
      </c>
      <c r="D227" s="23">
        <f t="shared" si="11"/>
        <v>5.2130308237922991</v>
      </c>
    </row>
    <row r="228" spans="1:4">
      <c r="A228" s="20">
        <v>208</v>
      </c>
      <c r="B228" s="11">
        <f t="shared" si="9"/>
        <v>0.56830601092896171</v>
      </c>
      <c r="C228" s="11">
        <f t="shared" si="10"/>
        <v>0.43169398907103829</v>
      </c>
      <c r="D228" s="23">
        <f t="shared" si="11"/>
        <v>5.1979117032887867</v>
      </c>
    </row>
    <row r="229" spans="1:4">
      <c r="A229" s="20">
        <v>209</v>
      </c>
      <c r="B229" s="11">
        <f t="shared" si="9"/>
        <v>0.57103825136612019</v>
      </c>
      <c r="C229" s="11">
        <f t="shared" si="10"/>
        <v>0.42896174863387981</v>
      </c>
      <c r="D229" s="23">
        <f t="shared" si="11"/>
        <v>5.1829086313838584</v>
      </c>
    </row>
    <row r="230" spans="1:4">
      <c r="A230" s="20">
        <v>210</v>
      </c>
      <c r="B230" s="11">
        <f t="shared" si="9"/>
        <v>0.57377049180327866</v>
      </c>
      <c r="C230" s="11">
        <f t="shared" si="10"/>
        <v>0.42622950819672134</v>
      </c>
      <c r="D230" s="23">
        <f t="shared" si="11"/>
        <v>5.1680201684406084</v>
      </c>
    </row>
    <row r="231" spans="1:4">
      <c r="A231" s="20">
        <v>211</v>
      </c>
      <c r="B231" s="11">
        <f t="shared" si="9"/>
        <v>0.57650273224043713</v>
      </c>
      <c r="C231" s="11">
        <f t="shared" si="10"/>
        <v>0.42349726775956287</v>
      </c>
      <c r="D231" s="23">
        <f t="shared" si="11"/>
        <v>5.1532448994261673</v>
      </c>
    </row>
    <row r="232" spans="1:4">
      <c r="A232" s="20">
        <v>212</v>
      </c>
      <c r="B232" s="11">
        <f t="shared" si="9"/>
        <v>0.57923497267759561</v>
      </c>
      <c r="C232" s="11">
        <f t="shared" si="10"/>
        <v>0.42076502732240439</v>
      </c>
      <c r="D232" s="23">
        <f t="shared" si="11"/>
        <v>5.1385814333770243</v>
      </c>
    </row>
    <row r="233" spans="1:4">
      <c r="A233" s="20">
        <v>213</v>
      </c>
      <c r="B233" s="11">
        <f t="shared" si="9"/>
        <v>0.58196721311475408</v>
      </c>
      <c r="C233" s="11">
        <f t="shared" si="10"/>
        <v>0.41803278688524592</v>
      </c>
      <c r="D233" s="23">
        <f t="shared" si="11"/>
        <v>5.1240284028784293</v>
      </c>
    </row>
    <row r="234" spans="1:4">
      <c r="A234" s="20">
        <v>214</v>
      </c>
      <c r="B234" s="11">
        <f t="shared" si="9"/>
        <v>0.58469945355191255</v>
      </c>
      <c r="C234" s="11">
        <f t="shared" si="10"/>
        <v>0.41530054644808745</v>
      </c>
      <c r="D234" s="23">
        <f t="shared" si="11"/>
        <v>5.1095844635574466</v>
      </c>
    </row>
    <row r="235" spans="1:4">
      <c r="A235" s="20">
        <v>215</v>
      </c>
      <c r="B235" s="11">
        <f t="shared" si="9"/>
        <v>0.58743169398907102</v>
      </c>
      <c r="C235" s="11">
        <f t="shared" si="10"/>
        <v>0.41256830601092898</v>
      </c>
      <c r="D235" s="23">
        <f t="shared" si="11"/>
        <v>5.0952482935892061</v>
      </c>
    </row>
    <row r="236" spans="1:4">
      <c r="A236" s="20">
        <v>216</v>
      </c>
      <c r="B236" s="11">
        <f t="shared" si="9"/>
        <v>0.5901639344262295</v>
      </c>
      <c r="C236" s="11">
        <f t="shared" si="10"/>
        <v>0.4098360655737705</v>
      </c>
      <c r="D236" s="23">
        <f t="shared" si="11"/>
        <v>5.0810185932160019</v>
      </c>
    </row>
    <row r="237" spans="1:4">
      <c r="A237" s="20">
        <v>217</v>
      </c>
      <c r="B237" s="11">
        <f t="shared" si="9"/>
        <v>0.59289617486338797</v>
      </c>
      <c r="C237" s="11">
        <f t="shared" si="10"/>
        <v>0.40710382513661203</v>
      </c>
      <c r="D237" s="23">
        <f t="shared" si="11"/>
        <v>5.0668940842788031</v>
      </c>
    </row>
    <row r="238" spans="1:4">
      <c r="A238" s="20">
        <v>218</v>
      </c>
      <c r="B238" s="11">
        <f t="shared" si="9"/>
        <v>0.59562841530054644</v>
      </c>
      <c r="C238" s="11">
        <f t="shared" si="10"/>
        <v>0.40437158469945356</v>
      </c>
      <c r="D238" s="23">
        <f t="shared" si="11"/>
        <v>5.052873509760814</v>
      </c>
    </row>
    <row r="239" spans="1:4">
      <c r="A239" s="20">
        <v>219</v>
      </c>
      <c r="B239" s="11">
        <f t="shared" si="9"/>
        <v>0.59836065573770492</v>
      </c>
      <c r="C239" s="11">
        <f t="shared" si="10"/>
        <v>0.40163934426229508</v>
      </c>
      <c r="D239" s="23">
        <f t="shared" si="11"/>
        <v>5.038955633342737</v>
      </c>
    </row>
    <row r="240" spans="1:4">
      <c r="A240" s="20">
        <v>220</v>
      </c>
      <c r="B240" s="11">
        <f t="shared" si="9"/>
        <v>0.60109289617486339</v>
      </c>
      <c r="C240" s="11">
        <f t="shared" si="10"/>
        <v>0.39890710382513661</v>
      </c>
      <c r="D240" s="23">
        <f t="shared" si="11"/>
        <v>5.025139238969353</v>
      </c>
    </row>
    <row r="241" spans="1:4">
      <c r="A241" s="20">
        <v>221</v>
      </c>
      <c r="B241" s="11">
        <f t="shared" si="9"/>
        <v>0.60382513661202186</v>
      </c>
      <c r="C241" s="11">
        <f t="shared" si="10"/>
        <v>0.39617486338797814</v>
      </c>
      <c r="D241" s="23">
        <f t="shared" si="11"/>
        <v>5.0114231304271097</v>
      </c>
    </row>
    <row r="242" spans="1:4">
      <c r="A242" s="20">
        <v>222</v>
      </c>
      <c r="B242" s="11">
        <f t="shared" si="9"/>
        <v>0.60655737704918034</v>
      </c>
      <c r="C242" s="11">
        <f t="shared" si="10"/>
        <v>0.39344262295081966</v>
      </c>
      <c r="D242" s="23">
        <f t="shared" si="11"/>
        <v>4.9978061309323856</v>
      </c>
    </row>
    <row r="243" spans="1:4">
      <c r="A243" s="20">
        <v>223</v>
      </c>
      <c r="B243" s="11">
        <f t="shared" si="9"/>
        <v>0.60928961748633881</v>
      </c>
      <c r="C243" s="11">
        <f t="shared" si="10"/>
        <v>0.39071038251366119</v>
      </c>
      <c r="D243" s="23">
        <f t="shared" si="11"/>
        <v>4.9842870827300914</v>
      </c>
    </row>
    <row r="244" spans="1:4">
      <c r="A244" s="20">
        <v>224</v>
      </c>
      <c r="B244" s="11">
        <f t="shared" si="9"/>
        <v>0.61202185792349728</v>
      </c>
      <c r="C244" s="11">
        <f t="shared" si="10"/>
        <v>0.38797814207650272</v>
      </c>
      <c r="D244" s="23">
        <f t="shared" si="11"/>
        <v>4.9708648467023391</v>
      </c>
    </row>
    <row r="245" spans="1:4">
      <c r="A245" s="20">
        <v>225</v>
      </c>
      <c r="B245" s="11">
        <f t="shared" si="9"/>
        <v>0.61475409836065575</v>
      </c>
      <c r="C245" s="11">
        <f t="shared" si="10"/>
        <v>0.38524590163934425</v>
      </c>
      <c r="D245" s="23">
        <f t="shared" si="11"/>
        <v>4.957538301986844</v>
      </c>
    </row>
    <row r="246" spans="1:4">
      <c r="A246" s="20">
        <v>226</v>
      </c>
      <c r="B246" s="11">
        <f t="shared" si="9"/>
        <v>0.61748633879781423</v>
      </c>
      <c r="C246" s="11">
        <f t="shared" si="10"/>
        <v>0.38251366120218577</v>
      </c>
      <c r="D246" s="23">
        <f t="shared" si="11"/>
        <v>4.9443063456048169</v>
      </c>
    </row>
    <row r="247" spans="1:4">
      <c r="A247" s="20">
        <v>227</v>
      </c>
      <c r="B247" s="11">
        <f t="shared" si="9"/>
        <v>0.6202185792349727</v>
      </c>
      <c r="C247" s="11">
        <f t="shared" si="10"/>
        <v>0.3797814207650273</v>
      </c>
      <c r="D247" s="23">
        <f t="shared" si="11"/>
        <v>4.9311678920980295</v>
      </c>
    </row>
    <row r="248" spans="1:4">
      <c r="A248" s="20">
        <v>228</v>
      </c>
      <c r="B248" s="11">
        <f t="shared" si="9"/>
        <v>0.62295081967213117</v>
      </c>
      <c r="C248" s="11">
        <f t="shared" si="10"/>
        <v>0.37704918032786883</v>
      </c>
      <c r="D248" s="23">
        <f t="shared" si="11"/>
        <v>4.9181218731748171</v>
      </c>
    </row>
    <row r="249" spans="1:4">
      <c r="A249" s="20">
        <v>229</v>
      </c>
      <c r="B249" s="11">
        <f t="shared" si="9"/>
        <v>0.62568306010928965</v>
      </c>
      <c r="C249" s="11">
        <f t="shared" si="10"/>
        <v>0.37431693989071035</v>
      </c>
      <c r="D249" s="23">
        <f t="shared" si="11"/>
        <v>4.905167237364747</v>
      </c>
    </row>
    <row r="250" spans="1:4">
      <c r="A250" s="20">
        <v>230</v>
      </c>
      <c r="B250" s="11">
        <f t="shared" si="9"/>
        <v>0.62841530054644812</v>
      </c>
      <c r="C250" s="11">
        <f t="shared" si="10"/>
        <v>0.37158469945355188</v>
      </c>
      <c r="D250" s="23">
        <f t="shared" si="11"/>
        <v>4.8923029496817056</v>
      </c>
    </row>
    <row r="251" spans="1:4">
      <c r="A251" s="20">
        <v>231</v>
      </c>
      <c r="B251" s="11">
        <f t="shared" si="9"/>
        <v>0.63114754098360659</v>
      </c>
      <c r="C251" s="11">
        <f t="shared" si="10"/>
        <v>0.36885245901639341</v>
      </c>
      <c r="D251" s="23">
        <f t="shared" si="11"/>
        <v>4.8795279912951619</v>
      </c>
    </row>
    <row r="252" spans="1:4">
      <c r="A252" s="20">
        <v>232</v>
      </c>
      <c r="B252" s="11">
        <f t="shared" si="9"/>
        <v>0.63387978142076506</v>
      </c>
      <c r="C252" s="11">
        <f t="shared" si="10"/>
        <v>0.36612021857923494</v>
      </c>
      <c r="D252" s="23">
        <f t="shared" si="11"/>
        <v>4.8668413592093858</v>
      </c>
    </row>
    <row r="253" spans="1:4">
      <c r="A253" s="20">
        <v>233</v>
      </c>
      <c r="B253" s="11">
        <f t="shared" si="9"/>
        <v>0.63661202185792354</v>
      </c>
      <c r="C253" s="11">
        <f t="shared" si="10"/>
        <v>0.36338797814207646</v>
      </c>
      <c r="D253" s="23">
        <f t="shared" si="11"/>
        <v>4.8542420659503716</v>
      </c>
    </row>
    <row r="254" spans="1:4">
      <c r="A254" s="20">
        <v>234</v>
      </c>
      <c r="B254" s="11">
        <f t="shared" si="9"/>
        <v>0.63934426229508201</v>
      </c>
      <c r="C254" s="11">
        <f t="shared" si="10"/>
        <v>0.36065573770491799</v>
      </c>
      <c r="D254" s="23">
        <f t="shared" si="11"/>
        <v>4.8417291392602753</v>
      </c>
    </row>
    <row r="255" spans="1:4">
      <c r="A255" s="20">
        <v>235</v>
      </c>
      <c r="B255" s="11">
        <f t="shared" si="9"/>
        <v>0.64207650273224048</v>
      </c>
      <c r="C255" s="11">
        <f t="shared" si="10"/>
        <v>0.35792349726775952</v>
      </c>
      <c r="D255" s="23">
        <f t="shared" si="11"/>
        <v>4.8293016217991438</v>
      </c>
    </row>
    <row r="256" spans="1:4">
      <c r="A256" s="20">
        <v>236</v>
      </c>
      <c r="B256" s="11">
        <f t="shared" si="9"/>
        <v>0.64480874316939896</v>
      </c>
      <c r="C256" s="11">
        <f t="shared" si="10"/>
        <v>0.35519125683060104</v>
      </c>
      <c r="D256" s="23">
        <f t="shared" si="11"/>
        <v>4.8169585708537221</v>
      </c>
    </row>
    <row r="257" spans="1:4">
      <c r="A257" s="20">
        <v>237</v>
      </c>
      <c r="B257" s="11">
        <f t="shared" si="9"/>
        <v>0.64754098360655743</v>
      </c>
      <c r="C257" s="11">
        <f t="shared" si="10"/>
        <v>0.35245901639344257</v>
      </c>
      <c r="D257" s="23">
        <f t="shared" si="11"/>
        <v>4.8046990580531554</v>
      </c>
    </row>
    <row r="258" spans="1:4">
      <c r="A258" s="20">
        <v>238</v>
      </c>
      <c r="B258" s="11">
        <f t="shared" si="9"/>
        <v>0.65027322404371579</v>
      </c>
      <c r="C258" s="11">
        <f t="shared" si="10"/>
        <v>0.34972677595628421</v>
      </c>
      <c r="D258" s="23">
        <f t="shared" si="11"/>
        <v>4.7925221690913933</v>
      </c>
    </row>
    <row r="259" spans="1:4">
      <c r="A259" s="20">
        <v>239</v>
      </c>
      <c r="B259" s="11">
        <f t="shared" si="9"/>
        <v>0.65300546448087426</v>
      </c>
      <c r="C259" s="11">
        <f t="shared" si="10"/>
        <v>0.34699453551912574</v>
      </c>
      <c r="D259" s="23">
        <f t="shared" si="11"/>
        <v>4.7804270034560981</v>
      </c>
    </row>
    <row r="260" spans="1:4">
      <c r="A260" s="20">
        <v>240</v>
      </c>
      <c r="B260" s="11">
        <f t="shared" si="9"/>
        <v>0.65573770491803274</v>
      </c>
      <c r="C260" s="11">
        <f t="shared" si="10"/>
        <v>0.34426229508196726</v>
      </c>
      <c r="D260" s="23">
        <f t="shared" si="11"/>
        <v>4.7684126741638933</v>
      </c>
    </row>
    <row r="261" spans="1:4">
      <c r="A261" s="20">
        <v>241</v>
      </c>
      <c r="B261" s="11">
        <f t="shared" si="9"/>
        <v>0.65846994535519121</v>
      </c>
      <c r="C261" s="11">
        <f t="shared" si="10"/>
        <v>0.34153005464480879</v>
      </c>
      <c r="D261" s="23">
        <f t="shared" si="11"/>
        <v>4.756478307501772</v>
      </c>
    </row>
    <row r="262" spans="1:4">
      <c r="A262" s="20">
        <v>242</v>
      </c>
      <c r="B262" s="11">
        <f t="shared" si="9"/>
        <v>0.66120218579234968</v>
      </c>
      <c r="C262" s="11">
        <f t="shared" si="10"/>
        <v>0.33879781420765032</v>
      </c>
      <c r="D262" s="23">
        <f t="shared" si="11"/>
        <v>4.7446230427744913</v>
      </c>
    </row>
    <row r="263" spans="1:4">
      <c r="A263" s="20">
        <v>243</v>
      </c>
      <c r="B263" s="11">
        <f t="shared" si="9"/>
        <v>0.66393442622950816</v>
      </c>
      <c r="C263" s="11">
        <f t="shared" si="10"/>
        <v>0.33606557377049184</v>
      </c>
      <c r="D263" s="23">
        <f t="shared" si="11"/>
        <v>4.7328460320578074</v>
      </c>
    </row>
    <row r="264" spans="1:4">
      <c r="A264" s="20">
        <v>244</v>
      </c>
      <c r="B264" s="11">
        <f t="shared" si="9"/>
        <v>0.66666666666666663</v>
      </c>
      <c r="C264" s="11">
        <f t="shared" si="10"/>
        <v>0.33333333333333337</v>
      </c>
      <c r="D264" s="23">
        <f t="shared" si="11"/>
        <v>4.7211464399573595</v>
      </c>
    </row>
    <row r="265" spans="1:4">
      <c r="A265" s="20">
        <v>245</v>
      </c>
      <c r="B265" s="11">
        <f t="shared" si="9"/>
        <v>0.6693989071038251</v>
      </c>
      <c r="C265" s="11">
        <f t="shared" si="10"/>
        <v>0.3306010928961749</v>
      </c>
      <c r="D265" s="23">
        <f t="shared" si="11"/>
        <v>4.7095234433731035</v>
      </c>
    </row>
    <row r="266" spans="1:4">
      <c r="A266" s="20">
        <v>246</v>
      </c>
      <c r="B266" s="11">
        <f t="shared" si="9"/>
        <v>0.67213114754098358</v>
      </c>
      <c r="C266" s="11">
        <f t="shared" si="10"/>
        <v>0.32786885245901642</v>
      </c>
      <c r="D266" s="23">
        <f t="shared" si="11"/>
        <v>4.6979762312690845</v>
      </c>
    </row>
    <row r="267" spans="1:4">
      <c r="A267" s="20">
        <v>247</v>
      </c>
      <c r="B267" s="11">
        <f t="shared" si="9"/>
        <v>0.67486338797814205</v>
      </c>
      <c r="C267" s="11">
        <f t="shared" si="10"/>
        <v>0.32513661202185795</v>
      </c>
      <c r="D267" s="23">
        <f t="shared" si="11"/>
        <v>4.6865040044484534</v>
      </c>
    </row>
    <row r="268" spans="1:4">
      <c r="A268" s="20">
        <v>248</v>
      </c>
      <c r="B268" s="11">
        <f t="shared" si="9"/>
        <v>0.67759562841530052</v>
      </c>
      <c r="C268" s="11">
        <f t="shared" si="10"/>
        <v>0.32240437158469948</v>
      </c>
      <c r="D268" s="23">
        <f t="shared" si="11"/>
        <v>4.6751059753335698</v>
      </c>
    </row>
    <row r="269" spans="1:4">
      <c r="A269" s="20">
        <v>249</v>
      </c>
      <c r="B269" s="11">
        <f t="shared" si="9"/>
        <v>0.68032786885245899</v>
      </c>
      <c r="C269" s="11">
        <f t="shared" si="10"/>
        <v>0.31967213114754101</v>
      </c>
      <c r="D269" s="23">
        <f t="shared" si="11"/>
        <v>4.6637813677510485</v>
      </c>
    </row>
    <row r="270" spans="1:4">
      <c r="A270" s="20">
        <v>250</v>
      </c>
      <c r="B270" s="11">
        <f t="shared" si="9"/>
        <v>0.68306010928961747</v>
      </c>
      <c r="C270" s="11">
        <f t="shared" si="10"/>
        <v>0.31693989071038253</v>
      </c>
      <c r="D270" s="23">
        <f t="shared" si="11"/>
        <v>4.6525294167216309</v>
      </c>
    </row>
    <row r="271" spans="1:4">
      <c r="A271" s="20">
        <v>251</v>
      </c>
      <c r="B271" s="11">
        <f t="shared" si="9"/>
        <v>0.68579234972677594</v>
      </c>
      <c r="C271" s="11">
        <f t="shared" si="10"/>
        <v>0.31420765027322406</v>
      </c>
      <c r="D271" s="23">
        <f t="shared" si="11"/>
        <v>4.6413493682547573</v>
      </c>
    </row>
    <row r="272" spans="1:4">
      <c r="A272" s="20">
        <v>252</v>
      </c>
      <c r="B272" s="11">
        <f t="shared" si="9"/>
        <v>0.68852459016393441</v>
      </c>
      <c r="C272" s="11">
        <f t="shared" si="10"/>
        <v>0.31147540983606559</v>
      </c>
      <c r="D272" s="23">
        <f t="shared" si="11"/>
        <v>4.6302404791476937</v>
      </c>
    </row>
    <row r="273" spans="1:4">
      <c r="A273" s="20">
        <v>253</v>
      </c>
      <c r="B273" s="11">
        <f t="shared" si="9"/>
        <v>0.69125683060109289</v>
      </c>
      <c r="C273" s="11">
        <f t="shared" si="10"/>
        <v>0.30874316939890711</v>
      </c>
      <c r="D273" s="23">
        <f t="shared" si="11"/>
        <v>4.6192020167891314</v>
      </c>
    </row>
    <row r="274" spans="1:4">
      <c r="A274" s="20">
        <v>254</v>
      </c>
      <c r="B274" s="11">
        <f t="shared" si="9"/>
        <v>0.69398907103825136</v>
      </c>
      <c r="C274" s="11">
        <f t="shared" si="10"/>
        <v>0.30601092896174864</v>
      </c>
      <c r="D274" s="23">
        <f t="shared" si="11"/>
        <v>4.608233258967104</v>
      </c>
    </row>
    <row r="275" spans="1:4">
      <c r="A275" s="20">
        <v>255</v>
      </c>
      <c r="B275" s="11">
        <f t="shared" si="9"/>
        <v>0.69672131147540983</v>
      </c>
      <c r="C275" s="11">
        <f t="shared" si="10"/>
        <v>0.30327868852459017</v>
      </c>
      <c r="D275" s="23">
        <f t="shared" si="11"/>
        <v>4.5973334936811394</v>
      </c>
    </row>
    <row r="276" spans="1:4">
      <c r="A276" s="20">
        <v>256</v>
      </c>
      <c r="B276" s="11">
        <f t="shared" si="9"/>
        <v>0.69945355191256831</v>
      </c>
      <c r="C276" s="11">
        <f t="shared" si="10"/>
        <v>0.30054644808743169</v>
      </c>
      <c r="D276" s="23">
        <f t="shared" si="11"/>
        <v>4.5865020189585177</v>
      </c>
    </row>
    <row r="277" spans="1:4">
      <c r="A277" s="20">
        <v>257</v>
      </c>
      <c r="B277" s="11">
        <f t="shared" si="9"/>
        <v>0.70218579234972678</v>
      </c>
      <c r="C277" s="11">
        <f t="shared" si="10"/>
        <v>0.29781420765027322</v>
      </c>
      <c r="D277" s="23">
        <f t="shared" si="11"/>
        <v>4.575738142674548</v>
      </c>
    </row>
    <row r="278" spans="1:4">
      <c r="A278" s="20">
        <v>258</v>
      </c>
      <c r="B278" s="11">
        <f t="shared" ref="B278:B341" si="12">A278/366</f>
        <v>0.70491803278688525</v>
      </c>
      <c r="C278" s="11">
        <f t="shared" ref="C278:C341" si="13">1-B278</f>
        <v>0.29508196721311475</v>
      </c>
      <c r="D278" s="23">
        <f t="shared" ref="D278:D341" si="14">$B$8*(A278/365)^(1/$B$7)</f>
        <v>4.5650411823767403</v>
      </c>
    </row>
    <row r="279" spans="1:4">
      <c r="A279" s="20">
        <v>259</v>
      </c>
      <c r="B279" s="11">
        <f t="shared" si="12"/>
        <v>0.70765027322404372</v>
      </c>
      <c r="C279" s="11">
        <f t="shared" si="13"/>
        <v>0.29234972677595628</v>
      </c>
      <c r="D279" s="23">
        <f t="shared" si="14"/>
        <v>4.5544104651127943</v>
      </c>
    </row>
    <row r="280" spans="1:4">
      <c r="A280" s="20">
        <v>260</v>
      </c>
      <c r="B280" s="11">
        <f t="shared" si="12"/>
        <v>0.7103825136612022</v>
      </c>
      <c r="C280" s="11">
        <f t="shared" si="13"/>
        <v>0.2896174863387978</v>
      </c>
      <c r="D280" s="23">
        <f t="shared" si="14"/>
        <v>4.5438453272622876</v>
      </c>
    </row>
    <row r="281" spans="1:4">
      <c r="A281" s="20">
        <v>261</v>
      </c>
      <c r="B281" s="11">
        <f t="shared" si="12"/>
        <v>0.71311475409836067</v>
      </c>
      <c r="C281" s="11">
        <f t="shared" si="13"/>
        <v>0.28688524590163933</v>
      </c>
      <c r="D281" s="23">
        <f t="shared" si="14"/>
        <v>4.5333451143719836</v>
      </c>
    </row>
    <row r="282" spans="1:4">
      <c r="A282" s="20">
        <v>262</v>
      </c>
      <c r="B282" s="11">
        <f t="shared" si="12"/>
        <v>0.71584699453551914</v>
      </c>
      <c r="C282" s="11">
        <f t="shared" si="13"/>
        <v>0.28415300546448086</v>
      </c>
      <c r="D282" s="23">
        <f t="shared" si="14"/>
        <v>4.5229091809946667</v>
      </c>
    </row>
    <row r="283" spans="1:4">
      <c r="A283" s="20">
        <v>263</v>
      </c>
      <c r="B283" s="11">
        <f t="shared" si="12"/>
        <v>0.71857923497267762</v>
      </c>
      <c r="C283" s="11">
        <f t="shared" si="13"/>
        <v>0.28142076502732238</v>
      </c>
      <c r="D283" s="23">
        <f t="shared" si="14"/>
        <v>4.5125368905314174</v>
      </c>
    </row>
    <row r="284" spans="1:4">
      <c r="A284" s="20">
        <v>264</v>
      </c>
      <c r="B284" s="11">
        <f t="shared" si="12"/>
        <v>0.72131147540983609</v>
      </c>
      <c r="C284" s="11">
        <f t="shared" si="13"/>
        <v>0.27868852459016391</v>
      </c>
      <c r="D284" s="23">
        <f t="shared" si="14"/>
        <v>4.5022276150772198</v>
      </c>
    </row>
    <row r="285" spans="1:4">
      <c r="A285" s="20">
        <v>265</v>
      </c>
      <c r="B285" s="11">
        <f t="shared" si="12"/>
        <v>0.72404371584699456</v>
      </c>
      <c r="C285" s="11">
        <f t="shared" si="13"/>
        <v>0.27595628415300544</v>
      </c>
      <c r="D285" s="23">
        <f t="shared" si="14"/>
        <v>4.491980735269852</v>
      </c>
    </row>
    <row r="286" spans="1:4">
      <c r="A286" s="20">
        <v>266</v>
      </c>
      <c r="B286" s="11">
        <f t="shared" si="12"/>
        <v>0.72677595628415304</v>
      </c>
      <c r="C286" s="11">
        <f t="shared" si="13"/>
        <v>0.27322404371584696</v>
      </c>
      <c r="D286" s="23">
        <f t="shared" si="14"/>
        <v>4.4817956401419607</v>
      </c>
    </row>
    <row r="287" spans="1:4">
      <c r="A287" s="20">
        <v>267</v>
      </c>
      <c r="B287" s="11">
        <f t="shared" si="12"/>
        <v>0.72950819672131151</v>
      </c>
      <c r="C287" s="11">
        <f t="shared" si="13"/>
        <v>0.27049180327868849</v>
      </c>
      <c r="D287" s="23">
        <f t="shared" si="14"/>
        <v>4.4716717269762336</v>
      </c>
    </row>
    <row r="288" spans="1:4">
      <c r="A288" s="20">
        <v>268</v>
      </c>
      <c r="B288" s="11">
        <f t="shared" si="12"/>
        <v>0.73224043715846998</v>
      </c>
      <c r="C288" s="11">
        <f t="shared" si="13"/>
        <v>0.26775956284153002</v>
      </c>
      <c r="D288" s="23">
        <f t="shared" si="14"/>
        <v>4.4616084011636046</v>
      </c>
    </row>
    <row r="289" spans="1:4">
      <c r="A289" s="20">
        <v>269</v>
      </c>
      <c r="B289" s="11">
        <f t="shared" si="12"/>
        <v>0.73497267759562845</v>
      </c>
      <c r="C289" s="11">
        <f t="shared" si="13"/>
        <v>0.26502732240437155</v>
      </c>
      <c r="D289" s="23">
        <f t="shared" si="14"/>
        <v>4.4516050760644239</v>
      </c>
    </row>
    <row r="290" spans="1:4">
      <c r="A290" s="20">
        <v>270</v>
      </c>
      <c r="B290" s="11">
        <f t="shared" si="12"/>
        <v>0.73770491803278693</v>
      </c>
      <c r="C290" s="11">
        <f t="shared" si="13"/>
        <v>0.26229508196721307</v>
      </c>
      <c r="D290" s="23">
        <f t="shared" si="14"/>
        <v>4.441661172872494</v>
      </c>
    </row>
    <row r="291" spans="1:4">
      <c r="A291" s="20">
        <v>271</v>
      </c>
      <c r="B291" s="11">
        <f t="shared" si="12"/>
        <v>0.7404371584699454</v>
      </c>
      <c r="C291" s="11">
        <f t="shared" si="13"/>
        <v>0.2595628415300546</v>
      </c>
      <c r="D291" s="23">
        <f t="shared" si="14"/>
        <v>4.4317761204819357</v>
      </c>
    </row>
    <row r="292" spans="1:4">
      <c r="A292" s="20">
        <v>272</v>
      </c>
      <c r="B292" s="11">
        <f t="shared" si="12"/>
        <v>0.74316939890710387</v>
      </c>
      <c r="C292" s="11">
        <f t="shared" si="13"/>
        <v>0.25683060109289613</v>
      </c>
      <c r="D292" s="23">
        <f t="shared" si="14"/>
        <v>4.4219493553567881</v>
      </c>
    </row>
    <row r="293" spans="1:4">
      <c r="A293" s="20">
        <v>273</v>
      </c>
      <c r="B293" s="11">
        <f t="shared" si="12"/>
        <v>0.74590163934426235</v>
      </c>
      <c r="C293" s="11">
        <f t="shared" si="13"/>
        <v>0.25409836065573765</v>
      </c>
      <c r="D293" s="23">
        <f t="shared" si="14"/>
        <v>4.4121803214032864</v>
      </c>
    </row>
    <row r="294" spans="1:4">
      <c r="A294" s="20">
        <v>274</v>
      </c>
      <c r="B294" s="11">
        <f t="shared" si="12"/>
        <v>0.74863387978142082</v>
      </c>
      <c r="C294" s="11">
        <f t="shared" si="13"/>
        <v>0.25136612021857918</v>
      </c>
      <c r="D294" s="23">
        <f t="shared" si="14"/>
        <v>4.4024684698447603</v>
      </c>
    </row>
    <row r="295" spans="1:4">
      <c r="A295" s="20">
        <v>275</v>
      </c>
      <c r="B295" s="11">
        <f t="shared" si="12"/>
        <v>0.75136612021857918</v>
      </c>
      <c r="C295" s="11">
        <f t="shared" si="13"/>
        <v>0.24863387978142082</v>
      </c>
      <c r="D295" s="23">
        <f t="shared" si="14"/>
        <v>4.3928132590990785</v>
      </c>
    </row>
    <row r="296" spans="1:4">
      <c r="A296" s="20">
        <v>276</v>
      </c>
      <c r="B296" s="11">
        <f t="shared" si="12"/>
        <v>0.75409836065573765</v>
      </c>
      <c r="C296" s="11">
        <f t="shared" si="13"/>
        <v>0.24590163934426235</v>
      </c>
      <c r="D296" s="23">
        <f t="shared" si="14"/>
        <v>4.3832141546585808</v>
      </c>
    </row>
    <row r="297" spans="1:4">
      <c r="A297" s="20">
        <v>277</v>
      </c>
      <c r="B297" s="11">
        <f t="shared" si="12"/>
        <v>0.75683060109289613</v>
      </c>
      <c r="C297" s="11">
        <f t="shared" si="13"/>
        <v>0.24316939890710387</v>
      </c>
      <c r="D297" s="23">
        <f t="shared" si="14"/>
        <v>4.3736706289724445</v>
      </c>
    </row>
    <row r="298" spans="1:4">
      <c r="A298" s="20">
        <v>278</v>
      </c>
      <c r="B298" s="11">
        <f t="shared" si="12"/>
        <v>0.7595628415300546</v>
      </c>
      <c r="C298" s="11">
        <f t="shared" si="13"/>
        <v>0.2404371584699454</v>
      </c>
      <c r="D298" s="23">
        <f t="shared" si="14"/>
        <v>4.3641821613314224</v>
      </c>
    </row>
    <row r="299" spans="1:4">
      <c r="A299" s="20">
        <v>279</v>
      </c>
      <c r="B299" s="11">
        <f t="shared" si="12"/>
        <v>0.76229508196721307</v>
      </c>
      <c r="C299" s="11">
        <f t="shared" si="13"/>
        <v>0.23770491803278693</v>
      </c>
      <c r="D299" s="23">
        <f t="shared" si="14"/>
        <v>4.3547482377548929</v>
      </c>
    </row>
    <row r="300" spans="1:4">
      <c r="A300" s="20">
        <v>280</v>
      </c>
      <c r="B300" s="11">
        <f t="shared" si="12"/>
        <v>0.76502732240437155</v>
      </c>
      <c r="C300" s="11">
        <f t="shared" si="13"/>
        <v>0.23497267759562845</v>
      </c>
      <c r="D300" s="23">
        <f t="shared" si="14"/>
        <v>4.3453683508801815</v>
      </c>
    </row>
    <row r="301" spans="1:4">
      <c r="A301" s="20">
        <v>281</v>
      </c>
      <c r="B301" s="11">
        <f t="shared" si="12"/>
        <v>0.76775956284153002</v>
      </c>
      <c r="C301" s="11">
        <f t="shared" si="13"/>
        <v>0.23224043715846998</v>
      </c>
      <c r="D301" s="23">
        <f t="shared" si="14"/>
        <v>4.3360419998540776</v>
      </c>
    </row>
    <row r="302" spans="1:4">
      <c r="A302" s="20">
        <v>282</v>
      </c>
      <c r="B302" s="11">
        <f t="shared" si="12"/>
        <v>0.77049180327868849</v>
      </c>
      <c r="C302" s="11">
        <f t="shared" si="13"/>
        <v>0.22950819672131151</v>
      </c>
      <c r="D302" s="23">
        <f t="shared" si="14"/>
        <v>4.326768690226519</v>
      </c>
    </row>
    <row r="303" spans="1:4">
      <c r="A303" s="20">
        <v>283</v>
      </c>
      <c r="B303" s="11">
        <f t="shared" si="12"/>
        <v>0.77322404371584696</v>
      </c>
      <c r="C303" s="11">
        <f t="shared" si="13"/>
        <v>0.22677595628415304</v>
      </c>
      <c r="D303" s="23">
        <f t="shared" si="14"/>
        <v>4.3175479338463765</v>
      </c>
    </row>
    <row r="304" spans="1:4">
      <c r="A304" s="20">
        <v>284</v>
      </c>
      <c r="B304" s="11">
        <f t="shared" si="12"/>
        <v>0.77595628415300544</v>
      </c>
      <c r="C304" s="11">
        <f t="shared" si="13"/>
        <v>0.22404371584699456</v>
      </c>
      <c r="D304" s="23">
        <f t="shared" si="14"/>
        <v>4.3083792487592989</v>
      </c>
    </row>
    <row r="305" spans="1:4">
      <c r="A305" s="20">
        <v>285</v>
      </c>
      <c r="B305" s="11">
        <f t="shared" si="12"/>
        <v>0.77868852459016391</v>
      </c>
      <c r="C305" s="11">
        <f t="shared" si="13"/>
        <v>0.22131147540983609</v>
      </c>
      <c r="D305" s="23">
        <f t="shared" si="14"/>
        <v>4.2992621591075668</v>
      </c>
    </row>
    <row r="306" spans="1:4">
      <c r="A306" s="20">
        <v>286</v>
      </c>
      <c r="B306" s="11">
        <f t="shared" si="12"/>
        <v>0.78142076502732238</v>
      </c>
      <c r="C306" s="11">
        <f t="shared" si="13"/>
        <v>0.21857923497267762</v>
      </c>
      <c r="D306" s="23">
        <f t="shared" si="14"/>
        <v>4.2901961950319079</v>
      </c>
    </row>
    <row r="307" spans="1:4">
      <c r="A307" s="20">
        <v>287</v>
      </c>
      <c r="B307" s="11">
        <f t="shared" si="12"/>
        <v>0.78415300546448086</v>
      </c>
      <c r="C307" s="11">
        <f t="shared" si="13"/>
        <v>0.21584699453551914</v>
      </c>
      <c r="D307" s="23">
        <f t="shared" si="14"/>
        <v>4.2811808925752333</v>
      </c>
    </row>
    <row r="308" spans="1:4">
      <c r="A308" s="20">
        <v>288</v>
      </c>
      <c r="B308" s="11">
        <f t="shared" si="12"/>
        <v>0.78688524590163933</v>
      </c>
      <c r="C308" s="11">
        <f t="shared" si="13"/>
        <v>0.21311475409836067</v>
      </c>
      <c r="D308" s="23">
        <f t="shared" si="14"/>
        <v>4.2722157935882468</v>
      </c>
    </row>
    <row r="309" spans="1:4">
      <c r="A309" s="20">
        <v>289</v>
      </c>
      <c r="B309" s="11">
        <f t="shared" si="12"/>
        <v>0.7896174863387978</v>
      </c>
      <c r="C309" s="11">
        <f t="shared" si="13"/>
        <v>0.2103825136612022</v>
      </c>
      <c r="D309" s="23">
        <f t="shared" si="14"/>
        <v>4.2633004456368822</v>
      </c>
    </row>
    <row r="310" spans="1:4">
      <c r="A310" s="20">
        <v>290</v>
      </c>
      <c r="B310" s="11">
        <f t="shared" si="12"/>
        <v>0.79234972677595628</v>
      </c>
      <c r="C310" s="11">
        <f t="shared" si="13"/>
        <v>0.20765027322404372</v>
      </c>
      <c r="D310" s="23">
        <f t="shared" si="14"/>
        <v>4.2544344019115377</v>
      </c>
    </row>
    <row r="311" spans="1:4">
      <c r="A311" s="20">
        <v>291</v>
      </c>
      <c r="B311" s="11">
        <f t="shared" si="12"/>
        <v>0.79508196721311475</v>
      </c>
      <c r="C311" s="11">
        <f t="shared" si="13"/>
        <v>0.20491803278688525</v>
      </c>
      <c r="D311" s="23">
        <f t="shared" si="14"/>
        <v>4.2456172211380458</v>
      </c>
    </row>
    <row r="312" spans="1:4">
      <c r="A312" s="20">
        <v>292</v>
      </c>
      <c r="B312" s="11">
        <f t="shared" si="12"/>
        <v>0.79781420765027322</v>
      </c>
      <c r="C312" s="11">
        <f t="shared" si="13"/>
        <v>0.20218579234972678</v>
      </c>
      <c r="D312" s="23">
        <f t="shared" si="14"/>
        <v>4.2368484674903728</v>
      </c>
    </row>
    <row r="313" spans="1:4">
      <c r="A313" s="20">
        <v>293</v>
      </c>
      <c r="B313" s="11">
        <f t="shared" si="12"/>
        <v>0.80054644808743169</v>
      </c>
      <c r="C313" s="11">
        <f t="shared" si="13"/>
        <v>0.19945355191256831</v>
      </c>
      <c r="D313" s="23">
        <f t="shared" si="14"/>
        <v>4.2281277105049648</v>
      </c>
    </row>
    <row r="314" spans="1:4">
      <c r="A314" s="20">
        <v>294</v>
      </c>
      <c r="B314" s="11">
        <f t="shared" si="12"/>
        <v>0.80327868852459017</v>
      </c>
      <c r="C314" s="11">
        <f t="shared" si="13"/>
        <v>0.19672131147540983</v>
      </c>
      <c r="D314" s="23">
        <f t="shared" si="14"/>
        <v>4.2194545249967472</v>
      </c>
    </row>
    <row r="315" spans="1:4">
      <c r="A315" s="20">
        <v>295</v>
      </c>
      <c r="B315" s="11">
        <f t="shared" si="12"/>
        <v>0.80601092896174864</v>
      </c>
      <c r="C315" s="11">
        <f t="shared" si="13"/>
        <v>0.19398907103825136</v>
      </c>
      <c r="D315" s="23">
        <f t="shared" si="14"/>
        <v>4.210828490976712</v>
      </c>
    </row>
    <row r="316" spans="1:4">
      <c r="A316" s="20">
        <v>296</v>
      </c>
      <c r="B316" s="11">
        <f t="shared" si="12"/>
        <v>0.80874316939890711</v>
      </c>
      <c r="C316" s="11">
        <f t="shared" si="13"/>
        <v>0.19125683060109289</v>
      </c>
      <c r="D316" s="23">
        <f t="shared" si="14"/>
        <v>4.2022491935710597</v>
      </c>
    </row>
    <row r="317" spans="1:4">
      <c r="A317" s="20">
        <v>297</v>
      </c>
      <c r="B317" s="11">
        <f t="shared" si="12"/>
        <v>0.81147540983606559</v>
      </c>
      <c r="C317" s="11">
        <f t="shared" si="13"/>
        <v>0.18852459016393441</v>
      </c>
      <c r="D317" s="23">
        <f t="shared" si="14"/>
        <v>4.1937162229418856</v>
      </c>
    </row>
    <row r="318" spans="1:4">
      <c r="A318" s="20">
        <v>298</v>
      </c>
      <c r="B318" s="11">
        <f t="shared" si="12"/>
        <v>0.81420765027322406</v>
      </c>
      <c r="C318" s="11">
        <f t="shared" si="13"/>
        <v>0.18579234972677594</v>
      </c>
      <c r="D318" s="23">
        <f t="shared" si="14"/>
        <v>4.1852291742093364</v>
      </c>
    </row>
    <row r="319" spans="1:4">
      <c r="A319" s="20">
        <v>299</v>
      </c>
      <c r="B319" s="11">
        <f t="shared" si="12"/>
        <v>0.81693989071038253</v>
      </c>
      <c r="C319" s="11">
        <f t="shared" si="13"/>
        <v>0.18306010928961747</v>
      </c>
      <c r="D319" s="23">
        <f t="shared" si="14"/>
        <v>4.1767876473752459</v>
      </c>
    </row>
    <row r="320" spans="1:4">
      <c r="A320" s="20">
        <v>300</v>
      </c>
      <c r="B320" s="11">
        <f t="shared" si="12"/>
        <v>0.81967213114754101</v>
      </c>
      <c r="C320" s="11">
        <f t="shared" si="13"/>
        <v>0.18032786885245899</v>
      </c>
      <c r="D320" s="23">
        <f t="shared" si="14"/>
        <v>4.1683912472481826</v>
      </c>
    </row>
    <row r="321" spans="1:4">
      <c r="A321" s="20">
        <v>301</v>
      </c>
      <c r="B321" s="11">
        <f t="shared" si="12"/>
        <v>0.82240437158469948</v>
      </c>
      <c r="C321" s="11">
        <f t="shared" si="13"/>
        <v>0.17759562841530052</v>
      </c>
      <c r="D321" s="23">
        <f t="shared" si="14"/>
        <v>4.1600395833699046</v>
      </c>
    </row>
    <row r="322" spans="1:4">
      <c r="A322" s="20">
        <v>302</v>
      </c>
      <c r="B322" s="11">
        <f t="shared" si="12"/>
        <v>0.82513661202185795</v>
      </c>
      <c r="C322" s="11">
        <f t="shared" si="13"/>
        <v>0.17486338797814205</v>
      </c>
      <c r="D322" s="23">
        <f t="shared" si="14"/>
        <v>4.1517322699431727</v>
      </c>
    </row>
    <row r="323" spans="1:4">
      <c r="A323" s="20">
        <v>303</v>
      </c>
      <c r="B323" s="11">
        <f t="shared" si="12"/>
        <v>0.82786885245901642</v>
      </c>
      <c r="C323" s="11">
        <f t="shared" si="13"/>
        <v>0.17213114754098358</v>
      </c>
      <c r="D323" s="23">
        <f t="shared" si="14"/>
        <v>4.1434689257609003</v>
      </c>
    </row>
    <row r="324" spans="1:4">
      <c r="A324" s="20">
        <v>304</v>
      </c>
      <c r="B324" s="11">
        <f t="shared" si="12"/>
        <v>0.8306010928961749</v>
      </c>
      <c r="C324" s="11">
        <f t="shared" si="13"/>
        <v>0.1693989071038251</v>
      </c>
      <c r="D324" s="23">
        <f t="shared" si="14"/>
        <v>4.1352491741366162</v>
      </c>
    </row>
    <row r="325" spans="1:4">
      <c r="A325" s="20">
        <v>305</v>
      </c>
      <c r="B325" s="11">
        <f t="shared" si="12"/>
        <v>0.83333333333333337</v>
      </c>
      <c r="C325" s="11">
        <f t="shared" si="13"/>
        <v>0.16666666666666663</v>
      </c>
      <c r="D325" s="23">
        <f t="shared" si="14"/>
        <v>4.1270726428361932</v>
      </c>
    </row>
    <row r="326" spans="1:4">
      <c r="A326" s="20">
        <v>306</v>
      </c>
      <c r="B326" s="11">
        <f t="shared" si="12"/>
        <v>0.83606557377049184</v>
      </c>
      <c r="C326" s="11">
        <f t="shared" si="13"/>
        <v>0.16393442622950816</v>
      </c>
      <c r="D326" s="23">
        <f t="shared" si="14"/>
        <v>4.1189389640108436</v>
      </c>
    </row>
    <row r="327" spans="1:4">
      <c r="A327" s="20">
        <v>307</v>
      </c>
      <c r="B327" s="11">
        <f t="shared" si="12"/>
        <v>0.83879781420765032</v>
      </c>
      <c r="C327" s="11">
        <f t="shared" si="13"/>
        <v>0.16120218579234968</v>
      </c>
      <c r="D327" s="23">
        <f t="shared" si="14"/>
        <v>4.1108477741313179</v>
      </c>
    </row>
    <row r="328" spans="1:4">
      <c r="A328" s="20">
        <v>308</v>
      </c>
      <c r="B328" s="11">
        <f t="shared" si="12"/>
        <v>0.84153005464480879</v>
      </c>
      <c r="C328" s="11">
        <f t="shared" si="13"/>
        <v>0.15846994535519121</v>
      </c>
      <c r="D328" s="23">
        <f t="shared" si="14"/>
        <v>4.1027987139233275</v>
      </c>
    </row>
    <row r="329" spans="1:4">
      <c r="A329" s="20">
        <v>309</v>
      </c>
      <c r="B329" s="11">
        <f t="shared" si="12"/>
        <v>0.84426229508196726</v>
      </c>
      <c r="C329" s="11">
        <f t="shared" si="13"/>
        <v>0.15573770491803274</v>
      </c>
      <c r="D329" s="23">
        <f t="shared" si="14"/>
        <v>4.0947914283041111</v>
      </c>
    </row>
    <row r="330" spans="1:4">
      <c r="A330" s="20">
        <v>310</v>
      </c>
      <c r="B330" s="11">
        <f t="shared" si="12"/>
        <v>0.84699453551912574</v>
      </c>
      <c r="C330" s="11">
        <f t="shared" si="13"/>
        <v>0.15300546448087426</v>
      </c>
      <c r="D330" s="23">
        <f t="shared" si="14"/>
        <v>4.0868255663201714</v>
      </c>
    </row>
    <row r="331" spans="1:4">
      <c r="A331" s="20">
        <v>311</v>
      </c>
      <c r="B331" s="11">
        <f t="shared" si="12"/>
        <v>0.84972677595628421</v>
      </c>
      <c r="C331" s="11">
        <f t="shared" si="13"/>
        <v>0.15027322404371579</v>
      </c>
      <c r="D331" s="23">
        <f t="shared" si="14"/>
        <v>4.0789007810861166</v>
      </c>
    </row>
    <row r="332" spans="1:4">
      <c r="A332" s="20">
        <v>312</v>
      </c>
      <c r="B332" s="11">
        <f t="shared" si="12"/>
        <v>0.85245901639344257</v>
      </c>
      <c r="C332" s="11">
        <f t="shared" si="13"/>
        <v>0.14754098360655743</v>
      </c>
      <c r="D332" s="23">
        <f t="shared" si="14"/>
        <v>4.071016729724616</v>
      </c>
    </row>
    <row r="333" spans="1:4">
      <c r="A333" s="20">
        <v>313</v>
      </c>
      <c r="B333" s="11">
        <f t="shared" si="12"/>
        <v>0.85519125683060104</v>
      </c>
      <c r="C333" s="11">
        <f t="shared" si="13"/>
        <v>0.14480874316939896</v>
      </c>
      <c r="D333" s="23">
        <f t="shared" si="14"/>
        <v>4.0631730733074178</v>
      </c>
    </row>
    <row r="334" spans="1:4">
      <c r="A334" s="20">
        <v>314</v>
      </c>
      <c r="B334" s="11">
        <f t="shared" si="12"/>
        <v>0.85792349726775952</v>
      </c>
      <c r="C334" s="11">
        <f t="shared" si="13"/>
        <v>0.14207650273224048</v>
      </c>
      <c r="D334" s="23">
        <f t="shared" si="14"/>
        <v>4.0553694767974298</v>
      </c>
    </row>
    <row r="335" spans="1:4">
      <c r="A335" s="20">
        <v>315</v>
      </c>
      <c r="B335" s="11">
        <f t="shared" si="12"/>
        <v>0.86065573770491799</v>
      </c>
      <c r="C335" s="11">
        <f t="shared" si="13"/>
        <v>0.13934426229508201</v>
      </c>
      <c r="D335" s="23">
        <f t="shared" si="14"/>
        <v>4.0476056089918249</v>
      </c>
    </row>
    <row r="336" spans="1:4">
      <c r="A336" s="20">
        <v>316</v>
      </c>
      <c r="B336" s="11">
        <f t="shared" si="12"/>
        <v>0.86338797814207646</v>
      </c>
      <c r="C336" s="11">
        <f t="shared" si="13"/>
        <v>0.13661202185792354</v>
      </c>
      <c r="D336" s="23">
        <f t="shared" si="14"/>
        <v>4.03988114246616</v>
      </c>
    </row>
    <row r="337" spans="1:4">
      <c r="A337" s="20">
        <v>317</v>
      </c>
      <c r="B337" s="11">
        <f t="shared" si="12"/>
        <v>0.86612021857923494</v>
      </c>
      <c r="C337" s="11">
        <f t="shared" si="13"/>
        <v>0.13387978142076506</v>
      </c>
      <c r="D337" s="23">
        <f t="shared" si="14"/>
        <v>4.0321957535194777</v>
      </c>
    </row>
    <row r="338" spans="1:4">
      <c r="A338" s="20">
        <v>318</v>
      </c>
      <c r="B338" s="11">
        <f t="shared" si="12"/>
        <v>0.86885245901639341</v>
      </c>
      <c r="C338" s="11">
        <f t="shared" si="13"/>
        <v>0.13114754098360659</v>
      </c>
      <c r="D338" s="23">
        <f t="shared" si="14"/>
        <v>4.0245491221203853</v>
      </c>
    </row>
    <row r="339" spans="1:4">
      <c r="A339" s="20">
        <v>319</v>
      </c>
      <c r="B339" s="11">
        <f t="shared" si="12"/>
        <v>0.87158469945355188</v>
      </c>
      <c r="C339" s="11">
        <f t="shared" si="13"/>
        <v>0.12841530054644812</v>
      </c>
      <c r="D339" s="23">
        <f t="shared" si="14"/>
        <v>4.0169409318540685</v>
      </c>
    </row>
    <row r="340" spans="1:4">
      <c r="A340" s="20">
        <v>320</v>
      </c>
      <c r="B340" s="11">
        <f t="shared" si="12"/>
        <v>0.87431693989071035</v>
      </c>
      <c r="C340" s="11">
        <f t="shared" si="13"/>
        <v>0.12568306010928965</v>
      </c>
      <c r="D340" s="23">
        <f t="shared" si="14"/>
        <v>4.0093708698702484</v>
      </c>
    </row>
    <row r="341" spans="1:4">
      <c r="A341" s="20">
        <v>321</v>
      </c>
      <c r="B341" s="11">
        <f t="shared" si="12"/>
        <v>0.87704918032786883</v>
      </c>
      <c r="C341" s="11">
        <f t="shared" si="13"/>
        <v>0.12295081967213117</v>
      </c>
      <c r="D341" s="23">
        <f t="shared" si="14"/>
        <v>4.0018386268320318</v>
      </c>
    </row>
    <row r="342" spans="1:4">
      <c r="A342" s="20">
        <v>322</v>
      </c>
      <c r="B342" s="11">
        <f t="shared" ref="B342:B385" si="15">A342/366</f>
        <v>0.8797814207650273</v>
      </c>
      <c r="C342" s="11">
        <f t="shared" ref="C342:C385" si="16">1-B342</f>
        <v>0.1202185792349727</v>
      </c>
      <c r="D342" s="23">
        <f t="shared" ref="D342:D385" si="17">$B$8*(A342/365)^(1/$B$7)</f>
        <v>3.9943438968656637</v>
      </c>
    </row>
    <row r="343" spans="1:4">
      <c r="A343" s="20">
        <v>323</v>
      </c>
      <c r="B343" s="11">
        <f t="shared" si="15"/>
        <v>0.88251366120218577</v>
      </c>
      <c r="C343" s="11">
        <f t="shared" si="16"/>
        <v>0.11748633879781423</v>
      </c>
      <c r="D343" s="23">
        <f t="shared" si="17"/>
        <v>3.98688637751115</v>
      </c>
    </row>
    <row r="344" spans="1:4">
      <c r="A344" s="20">
        <v>324</v>
      </c>
      <c r="B344" s="11">
        <f t="shared" si="15"/>
        <v>0.88524590163934425</v>
      </c>
      <c r="C344" s="11">
        <f t="shared" si="16"/>
        <v>0.11475409836065575</v>
      </c>
      <c r="D344" s="23">
        <f t="shared" si="17"/>
        <v>3.9794657696737259</v>
      </c>
    </row>
    <row r="345" spans="1:4">
      <c r="A345" s="20">
        <v>325</v>
      </c>
      <c r="B345" s="11">
        <f t="shared" si="15"/>
        <v>0.88797814207650272</v>
      </c>
      <c r="C345" s="11">
        <f t="shared" si="16"/>
        <v>0.11202185792349728</v>
      </c>
      <c r="D345" s="23">
        <f t="shared" si="17"/>
        <v>3.9720817775761739</v>
      </c>
    </row>
    <row r="346" spans="1:4">
      <c r="A346" s="20">
        <v>326</v>
      </c>
      <c r="B346" s="11">
        <f t="shared" si="15"/>
        <v>0.89071038251366119</v>
      </c>
      <c r="C346" s="11">
        <f t="shared" si="16"/>
        <v>0.10928961748633881</v>
      </c>
      <c r="D346" s="23">
        <f t="shared" si="17"/>
        <v>3.9647341087119545</v>
      </c>
    </row>
    <row r="347" spans="1:4">
      <c r="A347" s="20">
        <v>327</v>
      </c>
      <c r="B347" s="11">
        <f t="shared" si="15"/>
        <v>0.89344262295081966</v>
      </c>
      <c r="C347" s="11">
        <f t="shared" si="16"/>
        <v>0.10655737704918034</v>
      </c>
      <c r="D347" s="23">
        <f t="shared" si="17"/>
        <v>3.9574224737991401</v>
      </c>
    </row>
    <row r="348" spans="1:4">
      <c r="A348" s="20">
        <v>328</v>
      </c>
      <c r="B348" s="11">
        <f t="shared" si="15"/>
        <v>0.89617486338797814</v>
      </c>
      <c r="C348" s="11">
        <f t="shared" si="16"/>
        <v>0.10382513661202186</v>
      </c>
      <c r="D348" s="23">
        <f t="shared" si="17"/>
        <v>3.9501465867351397</v>
      </c>
    </row>
    <row r="349" spans="1:4">
      <c r="A349" s="20">
        <v>329</v>
      </c>
      <c r="B349" s="11">
        <f t="shared" si="15"/>
        <v>0.89890710382513661</v>
      </c>
      <c r="C349" s="11">
        <f t="shared" si="16"/>
        <v>0.10109289617486339</v>
      </c>
      <c r="D349" s="23">
        <f t="shared" si="17"/>
        <v>3.9429061645521917</v>
      </c>
    </row>
    <row r="350" spans="1:4">
      <c r="A350" s="20">
        <v>330</v>
      </c>
      <c r="B350" s="11">
        <f t="shared" si="15"/>
        <v>0.90163934426229508</v>
      </c>
      <c r="C350" s="11">
        <f t="shared" si="16"/>
        <v>9.8360655737704916E-2</v>
      </c>
      <c r="D350" s="23">
        <f t="shared" si="17"/>
        <v>3.9357009273736181</v>
      </c>
    </row>
    <row r="351" spans="1:4">
      <c r="A351" s="20">
        <v>331</v>
      </c>
      <c r="B351" s="11">
        <f t="shared" si="15"/>
        <v>0.90437158469945356</v>
      </c>
      <c r="C351" s="11">
        <f t="shared" si="16"/>
        <v>9.5628415300546443E-2</v>
      </c>
      <c r="D351" s="23">
        <f t="shared" si="17"/>
        <v>3.9285305983708092</v>
      </c>
    </row>
    <row r="352" spans="1:4">
      <c r="A352" s="20">
        <v>332</v>
      </c>
      <c r="B352" s="11">
        <f t="shared" si="15"/>
        <v>0.90710382513661203</v>
      </c>
      <c r="C352" s="11">
        <f t="shared" si="16"/>
        <v>9.289617486338797E-2</v>
      </c>
      <c r="D352" s="23">
        <f t="shared" si="17"/>
        <v>3.9213949037209503</v>
      </c>
    </row>
    <row r="353" spans="1:4">
      <c r="A353" s="20">
        <v>333</v>
      </c>
      <c r="B353" s="11">
        <f t="shared" si="15"/>
        <v>0.9098360655737705</v>
      </c>
      <c r="C353" s="11">
        <f t="shared" si="16"/>
        <v>9.0163934426229497E-2</v>
      </c>
      <c r="D353" s="23">
        <f t="shared" si="17"/>
        <v>3.9142935725654433</v>
      </c>
    </row>
    <row r="354" spans="1:4">
      <c r="A354" s="20">
        <v>334</v>
      </c>
      <c r="B354" s="11">
        <f t="shared" si="15"/>
        <v>0.91256830601092898</v>
      </c>
      <c r="C354" s="11">
        <f t="shared" si="16"/>
        <v>8.7431693989071024E-2</v>
      </c>
      <c r="D354" s="23">
        <f t="shared" si="17"/>
        <v>3.9072263369690394</v>
      </c>
    </row>
    <row r="355" spans="1:4">
      <c r="A355" s="20">
        <v>335</v>
      </c>
      <c r="B355" s="11">
        <f t="shared" si="15"/>
        <v>0.91530054644808745</v>
      </c>
      <c r="C355" s="11">
        <f t="shared" si="16"/>
        <v>8.4699453551912551E-2</v>
      </c>
      <c r="D355" s="23">
        <f t="shared" si="17"/>
        <v>3.9001929318796447</v>
      </c>
    </row>
    <row r="356" spans="1:4">
      <c r="A356" s="20">
        <v>336</v>
      </c>
      <c r="B356" s="11">
        <f t="shared" si="15"/>
        <v>0.91803278688524592</v>
      </c>
      <c r="C356" s="11">
        <f t="shared" si="16"/>
        <v>8.1967213114754078E-2</v>
      </c>
      <c r="D356" s="23">
        <f t="shared" si="17"/>
        <v>3.8931930950888081</v>
      </c>
    </row>
    <row r="357" spans="1:4">
      <c r="A357" s="20">
        <v>337</v>
      </c>
      <c r="B357" s="11">
        <f t="shared" si="15"/>
        <v>0.92076502732240439</v>
      </c>
      <c r="C357" s="11">
        <f t="shared" si="16"/>
        <v>7.9234972677595605E-2</v>
      </c>
      <c r="D357" s="23">
        <f t="shared" si="17"/>
        <v>3.8862265671928586</v>
      </c>
    </row>
    <row r="358" spans="1:4">
      <c r="A358" s="20">
        <v>338</v>
      </c>
      <c r="B358" s="11">
        <f t="shared" si="15"/>
        <v>0.92349726775956287</v>
      </c>
      <c r="C358" s="11">
        <f t="shared" si="16"/>
        <v>7.6502732240437132E-2</v>
      </c>
      <c r="D358" s="23">
        <f t="shared" si="17"/>
        <v>3.8792930915546862</v>
      </c>
    </row>
    <row r="359" spans="1:4">
      <c r="A359" s="20">
        <v>339</v>
      </c>
      <c r="B359" s="11">
        <f t="shared" si="15"/>
        <v>0.92622950819672134</v>
      </c>
      <c r="C359" s="11">
        <f t="shared" si="16"/>
        <v>7.3770491803278659E-2</v>
      </c>
      <c r="D359" s="23">
        <f t="shared" si="17"/>
        <v>3.8723924142661597</v>
      </c>
    </row>
    <row r="360" spans="1:4">
      <c r="A360" s="20">
        <v>340</v>
      </c>
      <c r="B360" s="11">
        <f t="shared" si="15"/>
        <v>0.92896174863387981</v>
      </c>
      <c r="C360" s="11">
        <f t="shared" si="16"/>
        <v>7.1038251366120186E-2</v>
      </c>
      <c r="D360" s="23">
        <f t="shared" si="17"/>
        <v>3.8655242841111628</v>
      </c>
    </row>
    <row r="361" spans="1:4">
      <c r="A361" s="20">
        <v>341</v>
      </c>
      <c r="B361" s="11">
        <f t="shared" si="15"/>
        <v>0.93169398907103829</v>
      </c>
      <c r="C361" s="11">
        <f t="shared" si="16"/>
        <v>6.8306010928961713E-2</v>
      </c>
      <c r="D361" s="23">
        <f t="shared" si="17"/>
        <v>3.8586884525292375</v>
      </c>
    </row>
    <row r="362" spans="1:4">
      <c r="A362" s="20">
        <v>342</v>
      </c>
      <c r="B362" s="11">
        <f t="shared" si="15"/>
        <v>0.93442622950819676</v>
      </c>
      <c r="C362" s="11">
        <f t="shared" si="16"/>
        <v>6.557377049180324E-2</v>
      </c>
      <c r="D362" s="23">
        <f t="shared" si="17"/>
        <v>3.8518846735798187</v>
      </c>
    </row>
    <row r="363" spans="1:4">
      <c r="A363" s="20">
        <v>343</v>
      </c>
      <c r="B363" s="11">
        <f t="shared" si="15"/>
        <v>0.93715846994535523</v>
      </c>
      <c r="C363" s="11">
        <f t="shared" si="16"/>
        <v>6.2841530054644767E-2</v>
      </c>
      <c r="D363" s="23">
        <f t="shared" si="17"/>
        <v>3.8451127039070641</v>
      </c>
    </row>
    <row r="364" spans="1:4">
      <c r="A364" s="20">
        <v>344</v>
      </c>
      <c r="B364" s="11">
        <f t="shared" si="15"/>
        <v>0.93989071038251371</v>
      </c>
      <c r="C364" s="11">
        <f t="shared" si="16"/>
        <v>6.0109289617486295E-2</v>
      </c>
      <c r="D364" s="23">
        <f t="shared" si="17"/>
        <v>3.8383723027052459</v>
      </c>
    </row>
    <row r="365" spans="1:4">
      <c r="A365" s="20">
        <v>345</v>
      </c>
      <c r="B365" s="11">
        <f t="shared" si="15"/>
        <v>0.94262295081967218</v>
      </c>
      <c r="C365" s="11">
        <f t="shared" si="16"/>
        <v>5.7377049180327822E-2</v>
      </c>
      <c r="D365" s="23">
        <f t="shared" si="17"/>
        <v>3.8316632316847139</v>
      </c>
    </row>
    <row r="366" spans="1:4">
      <c r="A366" s="20">
        <v>346</v>
      </c>
      <c r="B366" s="11">
        <f t="shared" si="15"/>
        <v>0.94535519125683065</v>
      </c>
      <c r="C366" s="11">
        <f t="shared" si="16"/>
        <v>5.4644808743169349E-2</v>
      </c>
      <c r="D366" s="23">
        <f t="shared" si="17"/>
        <v>3.8249852550384018</v>
      </c>
    </row>
    <row r="367" spans="1:4">
      <c r="A367" s="20">
        <v>347</v>
      </c>
      <c r="B367" s="11">
        <f t="shared" si="15"/>
        <v>0.94808743169398912</v>
      </c>
      <c r="C367" s="11">
        <f t="shared" si="16"/>
        <v>5.1912568306010876E-2</v>
      </c>
      <c r="D367" s="23">
        <f t="shared" si="17"/>
        <v>3.8183381394088811</v>
      </c>
    </row>
    <row r="368" spans="1:4">
      <c r="A368" s="20">
        <v>348</v>
      </c>
      <c r="B368" s="11">
        <f t="shared" si="15"/>
        <v>0.95081967213114749</v>
      </c>
      <c r="C368" s="11">
        <f t="shared" si="16"/>
        <v>4.9180327868852514E-2</v>
      </c>
      <c r="D368" s="23">
        <f t="shared" si="17"/>
        <v>3.811721653855944</v>
      </c>
    </row>
    <row r="369" spans="1:4">
      <c r="A369" s="20">
        <v>349</v>
      </c>
      <c r="B369" s="11">
        <f t="shared" si="15"/>
        <v>0.95355191256830596</v>
      </c>
      <c r="C369" s="11">
        <f t="shared" si="16"/>
        <v>4.6448087431694041E-2</v>
      </c>
      <c r="D369" s="23">
        <f t="shared" si="17"/>
        <v>3.805135569824706</v>
      </c>
    </row>
    <row r="370" spans="1:4">
      <c r="A370" s="20">
        <v>350</v>
      </c>
      <c r="B370" s="11">
        <f t="shared" si="15"/>
        <v>0.95628415300546443</v>
      </c>
      <c r="C370" s="11">
        <f t="shared" si="16"/>
        <v>4.3715846994535568E-2</v>
      </c>
      <c r="D370" s="23">
        <f t="shared" si="17"/>
        <v>3.7985796611142173</v>
      </c>
    </row>
    <row r="371" spans="1:4">
      <c r="A371" s="20">
        <v>351</v>
      </c>
      <c r="B371" s="11">
        <f t="shared" si="15"/>
        <v>0.95901639344262291</v>
      </c>
      <c r="C371" s="11">
        <f t="shared" si="16"/>
        <v>4.0983606557377095E-2</v>
      </c>
      <c r="D371" s="23">
        <f t="shared" si="17"/>
        <v>3.7920537038465834</v>
      </c>
    </row>
    <row r="372" spans="1:4">
      <c r="A372" s="20">
        <v>352</v>
      </c>
      <c r="B372" s="11">
        <f t="shared" si="15"/>
        <v>0.96174863387978138</v>
      </c>
      <c r="C372" s="11">
        <f t="shared" si="16"/>
        <v>3.8251366120218622E-2</v>
      </c>
      <c r="D372" s="23">
        <f t="shared" si="17"/>
        <v>3.7855574764365669</v>
      </c>
    </row>
    <row r="373" spans="1:4">
      <c r="A373" s="20">
        <v>353</v>
      </c>
      <c r="B373" s="11">
        <f t="shared" si="15"/>
        <v>0.96448087431693985</v>
      </c>
      <c r="C373" s="11">
        <f t="shared" si="16"/>
        <v>3.5519125683060149E-2</v>
      </c>
      <c r="D373" s="23">
        <f t="shared" si="17"/>
        <v>3.7790907595616794</v>
      </c>
    </row>
    <row r="374" spans="1:4">
      <c r="A374" s="20">
        <v>354</v>
      </c>
      <c r="B374" s="11">
        <f t="shared" si="15"/>
        <v>0.96721311475409832</v>
      </c>
      <c r="C374" s="11">
        <f t="shared" si="16"/>
        <v>3.2786885245901676E-2</v>
      </c>
      <c r="D374" s="23">
        <f t="shared" si="17"/>
        <v>3.7726533361327448</v>
      </c>
    </row>
    <row r="375" spans="1:4">
      <c r="A375" s="20">
        <v>355</v>
      </c>
      <c r="B375" s="11">
        <f t="shared" si="15"/>
        <v>0.9699453551912568</v>
      </c>
      <c r="C375" s="11">
        <f t="shared" si="16"/>
        <v>3.0054644808743203E-2</v>
      </c>
      <c r="D375" s="23">
        <f t="shared" si="17"/>
        <v>3.7662449912649287</v>
      </c>
    </row>
    <row r="376" spans="1:4">
      <c r="A376" s="20">
        <v>356</v>
      </c>
      <c r="B376" s="11">
        <f t="shared" si="15"/>
        <v>0.97267759562841527</v>
      </c>
      <c r="C376" s="11">
        <f t="shared" si="16"/>
        <v>2.732240437158473E-2</v>
      </c>
      <c r="D376" s="23">
        <f t="shared" si="17"/>
        <v>3.7598655122492199</v>
      </c>
    </row>
    <row r="377" spans="1:4">
      <c r="A377" s="20">
        <v>357</v>
      </c>
      <c r="B377" s="11">
        <f t="shared" si="15"/>
        <v>0.97540983606557374</v>
      </c>
      <c r="C377" s="11">
        <f t="shared" si="16"/>
        <v>2.4590163934426257E-2</v>
      </c>
      <c r="D377" s="23">
        <f t="shared" si="17"/>
        <v>3.7535146885243655</v>
      </c>
    </row>
    <row r="378" spans="1:4">
      <c r="A378" s="20">
        <v>358</v>
      </c>
      <c r="B378" s="11">
        <f t="shared" si="15"/>
        <v>0.97814207650273222</v>
      </c>
      <c r="C378" s="11">
        <f t="shared" si="16"/>
        <v>2.1857923497267784E-2</v>
      </c>
      <c r="D378" s="23">
        <f t="shared" si="17"/>
        <v>3.7471923116492416</v>
      </c>
    </row>
    <row r="379" spans="1:4">
      <c r="A379" s="20">
        <v>359</v>
      </c>
      <c r="B379" s="11">
        <f t="shared" si="15"/>
        <v>0.98087431693989069</v>
      </c>
      <c r="C379" s="11">
        <f t="shared" si="16"/>
        <v>1.9125683060109311E-2</v>
      </c>
      <c r="D379" s="23">
        <f t="shared" si="17"/>
        <v>3.7408981752756545</v>
      </c>
    </row>
    <row r="380" spans="1:4">
      <c r="A380" s="20">
        <v>360</v>
      </c>
      <c r="B380" s="11">
        <f t="shared" si="15"/>
        <v>0.98360655737704916</v>
      </c>
      <c r="C380" s="11">
        <f t="shared" si="16"/>
        <v>1.6393442622950838E-2</v>
      </c>
      <c r="D380" s="23">
        <f t="shared" si="17"/>
        <v>3.7346320751215707</v>
      </c>
    </row>
    <row r="381" spans="1:4">
      <c r="A381" s="20">
        <v>361</v>
      </c>
      <c r="B381" s="11">
        <f t="shared" si="15"/>
        <v>0.98633879781420764</v>
      </c>
      <c r="C381" s="11">
        <f t="shared" si="16"/>
        <v>1.3661202185792365E-2</v>
      </c>
      <c r="D381" s="23">
        <f t="shared" si="17"/>
        <v>3.7283938089447579</v>
      </c>
    </row>
    <row r="382" spans="1:4">
      <c r="A382" s="20">
        <v>362</v>
      </c>
      <c r="B382" s="11">
        <f t="shared" si="15"/>
        <v>0.98907103825136611</v>
      </c>
      <c r="C382" s="11">
        <f t="shared" si="16"/>
        <v>1.0928961748633892E-2</v>
      </c>
      <c r="D382" s="23">
        <f t="shared" si="17"/>
        <v>3.7221831765168329</v>
      </c>
    </row>
    <row r="383" spans="1:4">
      <c r="A383" s="20">
        <v>363</v>
      </c>
      <c r="B383" s="11">
        <f t="shared" si="15"/>
        <v>0.99180327868852458</v>
      </c>
      <c r="C383" s="11">
        <f t="shared" si="16"/>
        <v>8.1967213114754189E-3</v>
      </c>
      <c r="D383" s="23">
        <f t="shared" si="17"/>
        <v>3.7159999795977172</v>
      </c>
    </row>
    <row r="384" spans="1:4">
      <c r="A384" s="20">
        <v>364</v>
      </c>
      <c r="B384" s="11">
        <f t="shared" si="15"/>
        <v>0.99453551912568305</v>
      </c>
      <c r="C384" s="11">
        <f t="shared" si="16"/>
        <v>5.464480874316946E-3</v>
      </c>
      <c r="D384" s="23">
        <f t="shared" si="17"/>
        <v>3.7098440219104805</v>
      </c>
    </row>
    <row r="385" spans="1:4">
      <c r="A385" s="20">
        <v>365</v>
      </c>
      <c r="B385" s="11">
        <f t="shared" si="15"/>
        <v>0.99726775956284153</v>
      </c>
      <c r="C385" s="11">
        <f t="shared" si="16"/>
        <v>2.732240437158473E-3</v>
      </c>
      <c r="D385" s="23">
        <f t="shared" si="17"/>
        <v>3.7037151091165676</v>
      </c>
    </row>
  </sheetData>
  <mergeCells count="2">
    <mergeCell ref="A3:B3"/>
    <mergeCell ref="A18:B18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zoomScale="80" zoomScaleNormal="80" workbookViewId="0">
      <selection activeCell="B15" sqref="B15"/>
    </sheetView>
  </sheetViews>
  <sheetFormatPr defaultColWidth="11.19921875" defaultRowHeight="15.6"/>
  <cols>
    <col min="1" max="1" width="14.19921875" bestFit="1" customWidth="1"/>
  </cols>
  <sheetData>
    <row r="1" spans="1:4">
      <c r="A1" s="39" t="s">
        <v>18</v>
      </c>
      <c r="B1" s="39"/>
      <c r="C1" s="6"/>
    </row>
    <row r="2" spans="1:4">
      <c r="B2" s="3"/>
      <c r="C2" s="3"/>
      <c r="D2" s="7"/>
    </row>
    <row r="3" spans="1:4" ht="17.399999999999999">
      <c r="A3" s="25" t="s">
        <v>10</v>
      </c>
      <c r="B3" s="19">
        <v>430</v>
      </c>
      <c r="C3" s="4" t="s">
        <v>17</v>
      </c>
    </row>
    <row r="4" spans="1:4">
      <c r="A4" s="25" t="s">
        <v>19</v>
      </c>
      <c r="B4" s="20">
        <v>1739</v>
      </c>
      <c r="C4" s="4" t="s">
        <v>22</v>
      </c>
    </row>
    <row r="5" spans="1:4">
      <c r="A5" s="25" t="s">
        <v>20</v>
      </c>
      <c r="B5" s="20">
        <v>3234</v>
      </c>
      <c r="C5" s="5" t="s">
        <v>22</v>
      </c>
    </row>
    <row r="6" spans="1:4" ht="18">
      <c r="A6" s="25" t="s">
        <v>156</v>
      </c>
      <c r="B6" s="20">
        <v>1276</v>
      </c>
      <c r="C6" t="s">
        <v>22</v>
      </c>
    </row>
    <row r="7" spans="1:4">
      <c r="A7" s="25" t="s">
        <v>21</v>
      </c>
      <c r="B7" s="20">
        <v>1049</v>
      </c>
      <c r="C7" t="s">
        <v>15</v>
      </c>
    </row>
    <row r="8" spans="1:4">
      <c r="A8" s="25" t="s">
        <v>151</v>
      </c>
      <c r="B8" s="20">
        <v>17.399999999999999</v>
      </c>
      <c r="C8" t="s">
        <v>15</v>
      </c>
    </row>
    <row r="9" spans="1:4" ht="18">
      <c r="A9" s="25" t="s">
        <v>157</v>
      </c>
      <c r="B9" s="20">
        <v>3.371</v>
      </c>
      <c r="C9" t="s">
        <v>24</v>
      </c>
      <c r="D9" s="18"/>
    </row>
    <row r="10" spans="1:4" ht="18">
      <c r="A10" s="25" t="s">
        <v>158</v>
      </c>
      <c r="B10" s="20">
        <v>-13.7</v>
      </c>
      <c r="C10" t="s">
        <v>25</v>
      </c>
    </row>
    <row r="11" spans="1:4" ht="18">
      <c r="A11" s="25" t="s">
        <v>159</v>
      </c>
      <c r="B11" s="20">
        <v>0.36799999999999999</v>
      </c>
      <c r="C11" t="s">
        <v>25</v>
      </c>
    </row>
    <row r="12" spans="1:4" ht="18">
      <c r="A12" s="25" t="s">
        <v>160</v>
      </c>
      <c r="B12" s="20">
        <v>57.84</v>
      </c>
      <c r="C12" t="s">
        <v>23</v>
      </c>
      <c r="D12" s="18" t="s">
        <v>149</v>
      </c>
    </row>
    <row r="13" spans="1:4" ht="18">
      <c r="A13" s="25" t="s">
        <v>161</v>
      </c>
      <c r="B13" s="20">
        <v>24.94</v>
      </c>
      <c r="C13" t="s">
        <v>23</v>
      </c>
      <c r="D13" s="18" t="s">
        <v>149</v>
      </c>
    </row>
    <row r="14" spans="1:4">
      <c r="A14" s="26"/>
    </row>
    <row r="15" spans="1:4" ht="18">
      <c r="A15" s="25" t="s">
        <v>162</v>
      </c>
      <c r="B15" s="21">
        <f>B8/B7</f>
        <v>1.6587225929456623E-2</v>
      </c>
      <c r="C15" t="s">
        <v>25</v>
      </c>
      <c r="D15" s="18" t="s">
        <v>150</v>
      </c>
    </row>
  </sheetData>
  <mergeCells count="1">
    <mergeCell ref="A1:B1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10"/>
  <sheetViews>
    <sheetView zoomScale="80" zoomScaleNormal="80" workbookViewId="0">
      <selection activeCell="D8" sqref="D8"/>
    </sheetView>
  </sheetViews>
  <sheetFormatPr defaultColWidth="11.19921875" defaultRowHeight="15.6"/>
  <cols>
    <col min="1" max="1" width="20.296875" bestFit="1" customWidth="1"/>
    <col min="5" max="5" width="13" bestFit="1" customWidth="1"/>
    <col min="8" max="8" width="13" bestFit="1" customWidth="1"/>
  </cols>
  <sheetData>
    <row r="1" spans="1:9">
      <c r="A1" s="39" t="s">
        <v>8</v>
      </c>
      <c r="B1" s="39"/>
      <c r="C1" s="6"/>
    </row>
    <row r="2" spans="1:9">
      <c r="A2" s="1" t="s">
        <v>148</v>
      </c>
      <c r="B2" s="22">
        <f>-7.3605*10^2+1.2527*'1-DESCRITTORI BACINO'!B7+3.2569*10^(-1)*'1-DESCRITTORI BACINO'!B4+5.2674*('1-DESCRITTORI BACINO'!B10)-6.7185*'1-DESCRITTORI BACINO'!B12</f>
        <v>683.64579000000026</v>
      </c>
      <c r="C2" s="4" t="s">
        <v>15</v>
      </c>
    </row>
    <row r="3" spans="1:9" ht="17.399999999999999">
      <c r="A3" s="1" t="s">
        <v>10</v>
      </c>
      <c r="B3" s="4">
        <f>'1-DESCRITTORI BACINO'!B3</f>
        <v>430</v>
      </c>
      <c r="C3" s="4" t="s">
        <v>17</v>
      </c>
      <c r="E3" s="1"/>
      <c r="F3" s="4"/>
      <c r="H3" s="1"/>
      <c r="I3" s="4"/>
    </row>
    <row r="4" spans="1:9" ht="17.399999999999999">
      <c r="A4" s="1" t="s">
        <v>9</v>
      </c>
      <c r="B4" s="23">
        <f>B2*B3/31536</f>
        <v>9.3216542903348589</v>
      </c>
      <c r="C4" s="5" t="s">
        <v>16</v>
      </c>
      <c r="E4" s="1"/>
      <c r="F4" s="5"/>
      <c r="H4" s="1"/>
      <c r="I4" s="5"/>
    </row>
    <row r="6" spans="1:9">
      <c r="A6" s="39" t="s">
        <v>11</v>
      </c>
      <c r="B6" s="39"/>
    </row>
    <row r="7" spans="1:9">
      <c r="A7" s="1" t="s">
        <v>13</v>
      </c>
      <c r="B7" s="22">
        <f>-2.896*10^(-1)-2.688*10^(-3)*'1-DESCRITTORI BACINO'!B13+9.643*10^(-5)*'1-DESCRITTORI BACINO'!B6+1.688*10^(-4)*'1-DESCRITTORI BACINO'!B7+2.941*10*'1-DESCRITTORI BACINO'!B15</f>
        <v>0.43130747458531926</v>
      </c>
    </row>
    <row r="9" spans="1:9">
      <c r="A9" s="39" t="s">
        <v>12</v>
      </c>
      <c r="B9" s="39"/>
    </row>
    <row r="10" spans="1:9">
      <c r="A10" s="1" t="s">
        <v>14</v>
      </c>
      <c r="B10" s="22">
        <f>4.755*'1-DESCRITTORI BACINO'!B5^(-0.2702)*'1-DESCRITTORI BACINO'!B9^(0.06869)*'1-DESCRITTORI BACINO'!B11^(0.2106)</f>
        <v>0.47166979803721165</v>
      </c>
    </row>
  </sheetData>
  <mergeCells count="3">
    <mergeCell ref="A1:B1"/>
    <mergeCell ref="A6:B6"/>
    <mergeCell ref="A9:B9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D21"/>
  <sheetViews>
    <sheetView zoomScale="80" zoomScaleNormal="80" workbookViewId="0">
      <selection activeCell="B3" sqref="B3"/>
    </sheetView>
  </sheetViews>
  <sheetFormatPr defaultColWidth="11.19921875" defaultRowHeight="15.6"/>
  <cols>
    <col min="1" max="1" width="18.296875" customWidth="1"/>
    <col min="5" max="5" width="13" bestFit="1" customWidth="1"/>
  </cols>
  <sheetData>
    <row r="1" spans="1:4">
      <c r="A1" s="39" t="s">
        <v>26</v>
      </c>
      <c r="B1" s="39"/>
      <c r="C1" s="9"/>
    </row>
    <row r="2" spans="1:4" ht="17.399999999999999">
      <c r="A2" s="7" t="s">
        <v>27</v>
      </c>
      <c r="B2" s="20">
        <v>0</v>
      </c>
      <c r="C2" s="5" t="s">
        <v>16</v>
      </c>
    </row>
    <row r="3" spans="1:4">
      <c r="A3" s="1" t="s">
        <v>28</v>
      </c>
      <c r="B3" s="24">
        <f>B2/'2-STIMA LMOMENTI REGIONALI'!B4</f>
        <v>0</v>
      </c>
    </row>
    <row r="6" spans="1:4">
      <c r="A6" s="1" t="s">
        <v>29</v>
      </c>
      <c r="B6" s="24">
        <f>1-0.5*(EXP(-B3))</f>
        <v>0.5</v>
      </c>
    </row>
    <row r="7" spans="1:4">
      <c r="A7" s="1" t="s">
        <v>30</v>
      </c>
      <c r="B7" s="24">
        <f>1/6*EXP(-2*B3)*(4-9*EXP(B3)+6*EXP(2*B3))</f>
        <v>0.16666666666666666</v>
      </c>
    </row>
    <row r="9" spans="1:4">
      <c r="B9" s="39" t="s">
        <v>8</v>
      </c>
      <c r="C9" s="39"/>
      <c r="D9" s="6"/>
    </row>
    <row r="10" spans="1:4" ht="17.399999999999999">
      <c r="B10" s="10" t="s">
        <v>153</v>
      </c>
      <c r="C10" s="22">
        <f>'2-STIMA LMOMENTI REGIONALI'!B4*'3-ANTROPIZZAZIONE LMOMENTI'!C11</f>
        <v>9.3216542903348589</v>
      </c>
      <c r="D10" s="5" t="s">
        <v>16</v>
      </c>
    </row>
    <row r="11" spans="1:4">
      <c r="B11" s="1" t="s">
        <v>152</v>
      </c>
      <c r="C11" s="24">
        <f>EXP(-B3)</f>
        <v>1</v>
      </c>
    </row>
    <row r="13" spans="1:4">
      <c r="B13" s="39" t="s">
        <v>11</v>
      </c>
      <c r="C13" s="39"/>
    </row>
    <row r="14" spans="1:4">
      <c r="B14" s="1" t="s">
        <v>155</v>
      </c>
      <c r="C14" s="21">
        <f>'2-STIMA LMOMENTI REGIONALI'!B7*C15</f>
        <v>0.43130747458531926</v>
      </c>
    </row>
    <row r="15" spans="1:4">
      <c r="B15" s="1" t="s">
        <v>152</v>
      </c>
      <c r="C15" s="24">
        <f>2*B6</f>
        <v>1</v>
      </c>
    </row>
    <row r="17" spans="2:3">
      <c r="B17" s="39" t="s">
        <v>12</v>
      </c>
      <c r="C17" s="39"/>
    </row>
    <row r="18" spans="2:3">
      <c r="B18" s="1" t="s">
        <v>154</v>
      </c>
      <c r="C18" s="21">
        <f>'2-STIMA LMOMENTI REGIONALI'!B10*'3-ANTROPIZZAZIONE LMOMENTI'!C19</f>
        <v>0.47166979803721165</v>
      </c>
    </row>
    <row r="19" spans="2:3">
      <c r="B19" s="1" t="s">
        <v>152</v>
      </c>
      <c r="C19" s="24">
        <f>3*B7/B6</f>
        <v>1</v>
      </c>
    </row>
    <row r="21" spans="2:3">
      <c r="B21" s="1"/>
    </row>
  </sheetData>
  <mergeCells count="4">
    <mergeCell ref="A1:B1"/>
    <mergeCell ref="B9:C9"/>
    <mergeCell ref="B13:C13"/>
    <mergeCell ref="B17:C1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C9"/>
  <sheetViews>
    <sheetView zoomScale="80" zoomScaleNormal="80" workbookViewId="0">
      <selection activeCell="C8" sqref="C8"/>
    </sheetView>
  </sheetViews>
  <sheetFormatPr defaultColWidth="11.19921875" defaultRowHeight="15.6"/>
  <cols>
    <col min="2" max="2" width="18.19921875" customWidth="1"/>
  </cols>
  <sheetData>
    <row r="1" spans="1:3">
      <c r="A1" t="s">
        <v>163</v>
      </c>
    </row>
    <row r="2" spans="1:3">
      <c r="B2" s="17" t="s">
        <v>137</v>
      </c>
      <c r="C2" t="s">
        <v>138</v>
      </c>
    </row>
    <row r="3" spans="1:3">
      <c r="B3" s="17" t="s">
        <v>139</v>
      </c>
      <c r="C3" t="s">
        <v>140</v>
      </c>
    </row>
    <row r="4" spans="1:3">
      <c r="B4" s="17" t="s">
        <v>141</v>
      </c>
      <c r="C4" t="s">
        <v>142</v>
      </c>
    </row>
    <row r="5" spans="1:3">
      <c r="B5" s="17" t="s">
        <v>143</v>
      </c>
      <c r="C5" t="s">
        <v>144</v>
      </c>
    </row>
    <row r="7" spans="1:3">
      <c r="B7" s="25" t="s">
        <v>136</v>
      </c>
      <c r="C7" s="4">
        <f>'3-ANTROPIZZAZIONE LMOMENTI'!C10</f>
        <v>9.3216542903348589</v>
      </c>
    </row>
    <row r="8" spans="1:3">
      <c r="B8" s="25" t="s">
        <v>11</v>
      </c>
      <c r="C8" s="11">
        <f>'3-ANTROPIZZAZIONE LMOMENTI'!C14</f>
        <v>0.43130747458531926</v>
      </c>
    </row>
    <row r="9" spans="1:3">
      <c r="B9" s="25" t="s">
        <v>12</v>
      </c>
      <c r="C9" s="11">
        <f>'3-ANTROPIZZAZIONE LMOMENTI'!C18</f>
        <v>0.47166979803721165</v>
      </c>
    </row>
  </sheetData>
  <pageMargins left="0.75" right="0.75" top="1" bottom="1" header="0.5" footer="0.5"/>
  <pageSetup paperSize="9" orientation="portrait" horizontalDpi="4294967292" verticalDpi="4294967292"/>
  <ignoredErrors>
    <ignoredError sqref="B2:B5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CZ101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8.796875" defaultRowHeight="15.6"/>
  <cols>
    <col min="3" max="3" width="8.796875" style="13"/>
  </cols>
  <sheetData>
    <row r="1" spans="1:104">
      <c r="A1" s="31" t="s">
        <v>3</v>
      </c>
    </row>
    <row r="2" spans="1:104" ht="25.8">
      <c r="C2" s="27" t="s">
        <v>164</v>
      </c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</row>
    <row r="3" spans="1:104" s="13" customFormat="1" ht="14.4">
      <c r="B3" s="27" t="s">
        <v>133</v>
      </c>
      <c r="C3" s="14"/>
      <c r="D3" s="14" t="s">
        <v>32</v>
      </c>
      <c r="E3" s="14" t="s">
        <v>33</v>
      </c>
      <c r="F3" s="14" t="s">
        <v>34</v>
      </c>
      <c r="G3" s="14" t="s">
        <v>35</v>
      </c>
      <c r="H3" s="14" t="s">
        <v>36</v>
      </c>
      <c r="I3" s="14" t="s">
        <v>37</v>
      </c>
      <c r="J3" s="14" t="s">
        <v>38</v>
      </c>
      <c r="K3" s="14" t="s">
        <v>39</v>
      </c>
      <c r="L3" s="14" t="s">
        <v>40</v>
      </c>
      <c r="M3" s="14" t="s">
        <v>41</v>
      </c>
      <c r="N3" s="14" t="s">
        <v>42</v>
      </c>
      <c r="O3" s="14" t="s">
        <v>43</v>
      </c>
      <c r="P3" s="14" t="s">
        <v>44</v>
      </c>
      <c r="Q3" s="14" t="s">
        <v>45</v>
      </c>
      <c r="R3" s="14" t="s">
        <v>46</v>
      </c>
      <c r="S3" s="14" t="s">
        <v>47</v>
      </c>
      <c r="T3" s="14" t="s">
        <v>48</v>
      </c>
      <c r="U3" s="14" t="s">
        <v>49</v>
      </c>
      <c r="V3" s="14" t="s">
        <v>50</v>
      </c>
      <c r="W3" s="14" t="s">
        <v>51</v>
      </c>
      <c r="X3" s="14" t="s">
        <v>52</v>
      </c>
      <c r="Y3" s="14" t="s">
        <v>53</v>
      </c>
      <c r="Z3" s="14" t="s">
        <v>54</v>
      </c>
      <c r="AA3" s="14" t="s">
        <v>55</v>
      </c>
      <c r="AB3" s="14" t="s">
        <v>56</v>
      </c>
      <c r="AC3" s="14" t="s">
        <v>57</v>
      </c>
      <c r="AD3" s="14" t="s">
        <v>58</v>
      </c>
      <c r="AE3" s="14" t="s">
        <v>59</v>
      </c>
      <c r="AF3" s="14" t="s">
        <v>60</v>
      </c>
      <c r="AG3" s="14" t="s">
        <v>61</v>
      </c>
      <c r="AH3" s="14" t="s">
        <v>62</v>
      </c>
      <c r="AI3" s="14" t="s">
        <v>63</v>
      </c>
      <c r="AJ3" s="14" t="s">
        <v>64</v>
      </c>
      <c r="AK3" s="14" t="s">
        <v>65</v>
      </c>
      <c r="AL3" s="14" t="s">
        <v>66</v>
      </c>
      <c r="AM3" s="14" t="s">
        <v>67</v>
      </c>
      <c r="AN3" s="14" t="s">
        <v>68</v>
      </c>
      <c r="AO3" s="14" t="s">
        <v>69</v>
      </c>
      <c r="AP3" s="14" t="s">
        <v>70</v>
      </c>
      <c r="AQ3" s="14" t="s">
        <v>71</v>
      </c>
      <c r="AR3" s="14" t="s">
        <v>72</v>
      </c>
      <c r="AS3" s="14" t="s">
        <v>73</v>
      </c>
      <c r="AT3" s="14" t="s">
        <v>74</v>
      </c>
      <c r="AU3" s="14" t="s">
        <v>75</v>
      </c>
      <c r="AV3" s="14" t="s">
        <v>76</v>
      </c>
      <c r="AW3" s="14" t="s">
        <v>77</v>
      </c>
      <c r="AX3" s="14" t="s">
        <v>78</v>
      </c>
      <c r="AY3" s="14" t="s">
        <v>79</v>
      </c>
      <c r="AZ3" s="14" t="s">
        <v>80</v>
      </c>
      <c r="BA3" s="14" t="s">
        <v>81</v>
      </c>
      <c r="BB3" s="14" t="s">
        <v>82</v>
      </c>
      <c r="BC3" s="14" t="s">
        <v>83</v>
      </c>
      <c r="BD3" s="14" t="s">
        <v>84</v>
      </c>
      <c r="BE3" s="14" t="s">
        <v>85</v>
      </c>
      <c r="BF3" s="14" t="s">
        <v>86</v>
      </c>
      <c r="BG3" s="14" t="s">
        <v>87</v>
      </c>
      <c r="BH3" s="14" t="s">
        <v>88</v>
      </c>
      <c r="BI3" s="14" t="s">
        <v>89</v>
      </c>
      <c r="BJ3" s="14" t="s">
        <v>90</v>
      </c>
      <c r="BK3" s="14" t="s">
        <v>91</v>
      </c>
      <c r="BL3" s="14" t="s">
        <v>92</v>
      </c>
      <c r="BM3" s="14" t="s">
        <v>93</v>
      </c>
      <c r="BN3" s="14" t="s">
        <v>94</v>
      </c>
      <c r="BO3" s="14" t="s">
        <v>95</v>
      </c>
      <c r="BP3" s="14" t="s">
        <v>96</v>
      </c>
      <c r="BQ3" s="14" t="s">
        <v>97</v>
      </c>
      <c r="BR3" s="14" t="s">
        <v>98</v>
      </c>
      <c r="BS3" s="14" t="s">
        <v>99</v>
      </c>
      <c r="BT3" s="14" t="s">
        <v>100</v>
      </c>
      <c r="BU3" s="14" t="s">
        <v>101</v>
      </c>
      <c r="BV3" s="14" t="s">
        <v>102</v>
      </c>
      <c r="BW3" s="14" t="s">
        <v>103</v>
      </c>
      <c r="BX3" s="14" t="s">
        <v>104</v>
      </c>
      <c r="BY3" s="14" t="s">
        <v>105</v>
      </c>
      <c r="BZ3" s="14" t="s">
        <v>106</v>
      </c>
      <c r="CA3" s="14" t="s">
        <v>107</v>
      </c>
      <c r="CB3" s="14" t="s">
        <v>108</v>
      </c>
      <c r="CC3" s="14" t="s">
        <v>109</v>
      </c>
      <c r="CD3" s="14" t="s">
        <v>110</v>
      </c>
      <c r="CE3" s="14" t="s">
        <v>111</v>
      </c>
      <c r="CF3" s="14" t="s">
        <v>112</v>
      </c>
      <c r="CG3" s="14" t="s">
        <v>113</v>
      </c>
      <c r="CH3" s="14" t="s">
        <v>114</v>
      </c>
      <c r="CI3" s="14" t="s">
        <v>115</v>
      </c>
      <c r="CJ3" s="14" t="s">
        <v>116</v>
      </c>
      <c r="CK3" s="14" t="s">
        <v>117</v>
      </c>
      <c r="CL3" s="14" t="s">
        <v>118</v>
      </c>
      <c r="CM3" s="14" t="s">
        <v>119</v>
      </c>
      <c r="CN3" s="14" t="s">
        <v>120</v>
      </c>
      <c r="CO3" s="14" t="s">
        <v>121</v>
      </c>
      <c r="CP3" s="14" t="s">
        <v>122</v>
      </c>
      <c r="CQ3" s="14" t="s">
        <v>123</v>
      </c>
      <c r="CR3" s="14" t="s">
        <v>124</v>
      </c>
      <c r="CS3" s="14" t="s">
        <v>125</v>
      </c>
      <c r="CT3" s="14" t="s">
        <v>126</v>
      </c>
      <c r="CU3" s="14" t="s">
        <v>127</v>
      </c>
      <c r="CV3" s="14" t="s">
        <v>128</v>
      </c>
      <c r="CW3" s="14" t="s">
        <v>129</v>
      </c>
      <c r="CX3" s="14" t="s">
        <v>130</v>
      </c>
      <c r="CY3" s="14" t="s">
        <v>131</v>
      </c>
      <c r="CZ3" s="14" t="s">
        <v>132</v>
      </c>
    </row>
    <row r="4" spans="1:104">
      <c r="B4" s="28"/>
      <c r="C4" s="14" t="s">
        <v>35</v>
      </c>
      <c r="D4" s="15">
        <v>0.80310000000000004</v>
      </c>
      <c r="E4" s="15">
        <v>0.86699999999999999</v>
      </c>
      <c r="F4" s="15">
        <v>0.9325</v>
      </c>
      <c r="G4" s="15">
        <v>1</v>
      </c>
      <c r="H4" s="15">
        <v>1.07</v>
      </c>
      <c r="I4" s="15">
        <v>1.141</v>
      </c>
      <c r="J4" s="15">
        <v>1.216</v>
      </c>
      <c r="K4" s="15">
        <v>1.2929999999999999</v>
      </c>
      <c r="L4" s="15">
        <v>1.373</v>
      </c>
      <c r="M4" s="15">
        <v>1.4570000000000001</v>
      </c>
      <c r="N4" s="15">
        <v>1.5449999999999999</v>
      </c>
      <c r="O4" s="15">
        <v>1.637</v>
      </c>
      <c r="P4" s="15">
        <v>1.7330000000000001</v>
      </c>
      <c r="Q4" s="15">
        <v>1.835</v>
      </c>
      <c r="R4" s="15">
        <v>1.9430000000000001</v>
      </c>
      <c r="S4" s="15">
        <v>2.0569999999999999</v>
      </c>
      <c r="T4" s="15">
        <v>2.1779999999999999</v>
      </c>
      <c r="U4" s="15">
        <v>2.3079999999999998</v>
      </c>
      <c r="V4" s="15">
        <v>2.448</v>
      </c>
      <c r="W4" s="15">
        <v>2.5990000000000002</v>
      </c>
      <c r="X4" s="15">
        <v>2.762</v>
      </c>
      <c r="Y4" s="15">
        <v>2.94</v>
      </c>
      <c r="Z4" s="15">
        <v>3.1349999999999998</v>
      </c>
      <c r="AA4" s="15">
        <v>3.3519999999999999</v>
      </c>
      <c r="AB4" s="15">
        <v>3.593</v>
      </c>
      <c r="AC4" s="15">
        <v>3.8650000000000002</v>
      </c>
      <c r="AD4" s="15">
        <v>4.1740000000000004</v>
      </c>
      <c r="AE4" s="15">
        <v>4.532</v>
      </c>
      <c r="AF4" s="15">
        <v>4.952</v>
      </c>
      <c r="AG4" s="15">
        <v>5.4560000000000004</v>
      </c>
      <c r="AH4" s="15">
        <v>6.077</v>
      </c>
      <c r="AI4" s="15">
        <v>6.8689999999999998</v>
      </c>
      <c r="AJ4" s="15">
        <v>7.9329999999999998</v>
      </c>
      <c r="AK4" s="15">
        <v>9.4719999999999995</v>
      </c>
      <c r="AL4" s="15">
        <v>12</v>
      </c>
      <c r="AM4" s="15">
        <v>17.45</v>
      </c>
      <c r="AN4" s="15">
        <v>63.17</v>
      </c>
      <c r="AO4" s="15" t="s">
        <v>134</v>
      </c>
      <c r="AP4" s="15" t="s">
        <v>134</v>
      </c>
      <c r="AQ4" s="15" t="s">
        <v>134</v>
      </c>
      <c r="AR4" s="15" t="s">
        <v>134</v>
      </c>
      <c r="AS4" s="15" t="s">
        <v>134</v>
      </c>
      <c r="AT4" s="15" t="s">
        <v>134</v>
      </c>
      <c r="AU4" s="15" t="s">
        <v>134</v>
      </c>
      <c r="AV4" s="15" t="s">
        <v>134</v>
      </c>
      <c r="AW4" s="15" t="s">
        <v>134</v>
      </c>
      <c r="AX4" s="15" t="s">
        <v>134</v>
      </c>
      <c r="AY4" s="15" t="s">
        <v>134</v>
      </c>
      <c r="AZ4" s="15" t="s">
        <v>134</v>
      </c>
      <c r="BA4" s="15" t="s">
        <v>134</v>
      </c>
      <c r="BB4" s="15" t="s">
        <v>134</v>
      </c>
      <c r="BC4" s="15" t="s">
        <v>134</v>
      </c>
      <c r="BD4" s="15" t="s">
        <v>134</v>
      </c>
      <c r="BE4" s="15" t="s">
        <v>134</v>
      </c>
      <c r="BF4" s="15" t="s">
        <v>134</v>
      </c>
      <c r="BG4" s="15" t="s">
        <v>134</v>
      </c>
      <c r="BH4" s="15" t="s">
        <v>134</v>
      </c>
      <c r="BI4" s="15" t="s">
        <v>134</v>
      </c>
      <c r="BJ4" s="15" t="s">
        <v>134</v>
      </c>
      <c r="BK4" s="15" t="s">
        <v>134</v>
      </c>
      <c r="BL4" s="15" t="s">
        <v>134</v>
      </c>
      <c r="BM4" s="15" t="s">
        <v>134</v>
      </c>
      <c r="BN4" s="15" t="s">
        <v>134</v>
      </c>
      <c r="BO4" s="15" t="s">
        <v>134</v>
      </c>
      <c r="BP4" s="15" t="s">
        <v>134</v>
      </c>
      <c r="BQ4" s="15" t="s">
        <v>134</v>
      </c>
      <c r="BR4" s="15" t="s">
        <v>134</v>
      </c>
      <c r="BS4" s="15" t="s">
        <v>134</v>
      </c>
      <c r="BT4" s="15" t="s">
        <v>134</v>
      </c>
      <c r="BU4" s="15" t="s">
        <v>134</v>
      </c>
      <c r="BV4" s="15" t="s">
        <v>134</v>
      </c>
      <c r="BW4" s="15" t="s">
        <v>134</v>
      </c>
      <c r="BX4" s="15" t="s">
        <v>134</v>
      </c>
      <c r="BY4" s="15" t="s">
        <v>134</v>
      </c>
      <c r="BZ4" s="15" t="s">
        <v>134</v>
      </c>
      <c r="CA4" s="15" t="s">
        <v>134</v>
      </c>
      <c r="CB4" s="15" t="s">
        <v>134</v>
      </c>
      <c r="CC4" s="15" t="s">
        <v>134</v>
      </c>
      <c r="CD4" s="15" t="s">
        <v>134</v>
      </c>
      <c r="CE4" s="15" t="s">
        <v>134</v>
      </c>
      <c r="CF4" s="15" t="s">
        <v>134</v>
      </c>
      <c r="CG4" s="15" t="s">
        <v>134</v>
      </c>
      <c r="CH4" s="15" t="s">
        <v>134</v>
      </c>
      <c r="CI4" s="15" t="s">
        <v>134</v>
      </c>
      <c r="CJ4" s="15" t="s">
        <v>134</v>
      </c>
      <c r="CK4" s="15" t="s">
        <v>134</v>
      </c>
      <c r="CL4" s="15" t="s">
        <v>134</v>
      </c>
      <c r="CM4" s="15" t="s">
        <v>134</v>
      </c>
      <c r="CN4" s="15" t="s">
        <v>134</v>
      </c>
      <c r="CO4" s="15" t="s">
        <v>134</v>
      </c>
      <c r="CP4" s="15" t="s">
        <v>134</v>
      </c>
      <c r="CQ4" s="15" t="s">
        <v>134</v>
      </c>
      <c r="CR4" s="15" t="s">
        <v>134</v>
      </c>
      <c r="CS4" s="15" t="s">
        <v>134</v>
      </c>
      <c r="CT4" s="15" t="s">
        <v>134</v>
      </c>
      <c r="CU4" s="15" t="s">
        <v>134</v>
      </c>
      <c r="CV4" s="15" t="s">
        <v>134</v>
      </c>
      <c r="CW4" s="15" t="s">
        <v>134</v>
      </c>
      <c r="CX4" s="15" t="s">
        <v>134</v>
      </c>
      <c r="CY4" s="15" t="s">
        <v>134</v>
      </c>
      <c r="CZ4" s="15" t="s">
        <v>134</v>
      </c>
    </row>
    <row r="5" spans="1:104">
      <c r="B5" s="28"/>
      <c r="C5" s="14" t="s">
        <v>36</v>
      </c>
      <c r="D5" s="15">
        <v>0.74170000000000003</v>
      </c>
      <c r="E5" s="15">
        <v>0.80379999999999996</v>
      </c>
      <c r="F5" s="15">
        <v>0.86739999999999995</v>
      </c>
      <c r="G5" s="15">
        <v>0.93279999999999996</v>
      </c>
      <c r="H5" s="15">
        <v>1</v>
      </c>
      <c r="I5" s="15">
        <v>1.069</v>
      </c>
      <c r="J5" s="15">
        <v>1.141</v>
      </c>
      <c r="K5" s="15">
        <v>1.2150000000000001</v>
      </c>
      <c r="L5" s="15">
        <v>1.292</v>
      </c>
      <c r="M5" s="15">
        <v>1.3720000000000001</v>
      </c>
      <c r="N5" s="15">
        <v>1.456</v>
      </c>
      <c r="O5" s="15">
        <v>1.5429999999999999</v>
      </c>
      <c r="P5" s="15">
        <v>1.635</v>
      </c>
      <c r="Q5" s="15">
        <v>1.7310000000000001</v>
      </c>
      <c r="R5" s="15">
        <v>1.833</v>
      </c>
      <c r="S5" s="15">
        <v>1.94</v>
      </c>
      <c r="T5" s="15">
        <v>2.0539999999999998</v>
      </c>
      <c r="U5" s="15">
        <v>2.1760000000000002</v>
      </c>
      <c r="V5" s="15">
        <v>2.306</v>
      </c>
      <c r="W5" s="15">
        <v>2.4449999999999998</v>
      </c>
      <c r="X5" s="15">
        <v>2.5960000000000001</v>
      </c>
      <c r="Y5" s="15">
        <v>2.76</v>
      </c>
      <c r="Z5" s="15">
        <v>2.9380000000000002</v>
      </c>
      <c r="AA5" s="15">
        <v>3.1349999999999998</v>
      </c>
      <c r="AB5" s="15">
        <v>3.3519999999999999</v>
      </c>
      <c r="AC5" s="15">
        <v>3.5939999999999999</v>
      </c>
      <c r="AD5" s="15">
        <v>3.8679999999999999</v>
      </c>
      <c r="AE5" s="15">
        <v>4.18</v>
      </c>
      <c r="AF5" s="15">
        <v>4.5410000000000004</v>
      </c>
      <c r="AG5" s="15">
        <v>4.9669999999999996</v>
      </c>
      <c r="AH5" s="15">
        <v>5.4790000000000001</v>
      </c>
      <c r="AI5" s="15">
        <v>6.1120000000000001</v>
      </c>
      <c r="AJ5" s="15">
        <v>6.9249999999999998</v>
      </c>
      <c r="AK5" s="15">
        <v>8.0239999999999991</v>
      </c>
      <c r="AL5" s="15">
        <v>9.6349999999999998</v>
      </c>
      <c r="AM5" s="15">
        <v>12.34</v>
      </c>
      <c r="AN5" s="15">
        <v>18.52</v>
      </c>
      <c r="AO5" s="15" t="s">
        <v>134</v>
      </c>
      <c r="AP5" s="15" t="s">
        <v>134</v>
      </c>
      <c r="AQ5" s="15" t="s">
        <v>134</v>
      </c>
      <c r="AR5" s="15" t="s">
        <v>134</v>
      </c>
      <c r="AS5" s="15" t="s">
        <v>134</v>
      </c>
      <c r="AT5" s="15" t="s">
        <v>134</v>
      </c>
      <c r="AU5" s="15" t="s">
        <v>134</v>
      </c>
      <c r="AV5" s="15" t="s">
        <v>134</v>
      </c>
      <c r="AW5" s="15" t="s">
        <v>134</v>
      </c>
      <c r="AX5" s="15" t="s">
        <v>134</v>
      </c>
      <c r="AY5" s="15" t="s">
        <v>134</v>
      </c>
      <c r="AZ5" s="15" t="s">
        <v>134</v>
      </c>
      <c r="BA5" s="15" t="s">
        <v>134</v>
      </c>
      <c r="BB5" s="15" t="s">
        <v>134</v>
      </c>
      <c r="BC5" s="15" t="s">
        <v>134</v>
      </c>
      <c r="BD5" s="15" t="s">
        <v>134</v>
      </c>
      <c r="BE5" s="15" t="s">
        <v>134</v>
      </c>
      <c r="BF5" s="15" t="s">
        <v>134</v>
      </c>
      <c r="BG5" s="15" t="s">
        <v>134</v>
      </c>
      <c r="BH5" s="15" t="s">
        <v>134</v>
      </c>
      <c r="BI5" s="15" t="s">
        <v>134</v>
      </c>
      <c r="BJ5" s="15" t="s">
        <v>134</v>
      </c>
      <c r="BK5" s="15" t="s">
        <v>134</v>
      </c>
      <c r="BL5" s="15" t="s">
        <v>134</v>
      </c>
      <c r="BM5" s="15" t="s">
        <v>134</v>
      </c>
      <c r="BN5" s="15" t="s">
        <v>134</v>
      </c>
      <c r="BO5" s="15" t="s">
        <v>134</v>
      </c>
      <c r="BP5" s="15" t="s">
        <v>134</v>
      </c>
      <c r="BQ5" s="15" t="s">
        <v>134</v>
      </c>
      <c r="BR5" s="15" t="s">
        <v>134</v>
      </c>
      <c r="BS5" s="15" t="s">
        <v>134</v>
      </c>
      <c r="BT5" s="15" t="s">
        <v>134</v>
      </c>
      <c r="BU5" s="15" t="s">
        <v>134</v>
      </c>
      <c r="BV5" s="15" t="s">
        <v>134</v>
      </c>
      <c r="BW5" s="15" t="s">
        <v>134</v>
      </c>
      <c r="BX5" s="15" t="s">
        <v>134</v>
      </c>
      <c r="BY5" s="15" t="s">
        <v>134</v>
      </c>
      <c r="BZ5" s="15" t="s">
        <v>134</v>
      </c>
      <c r="CA5" s="15" t="s">
        <v>134</v>
      </c>
      <c r="CB5" s="15" t="s">
        <v>134</v>
      </c>
      <c r="CC5" s="15" t="s">
        <v>134</v>
      </c>
      <c r="CD5" s="15" t="s">
        <v>134</v>
      </c>
      <c r="CE5" s="15" t="s">
        <v>134</v>
      </c>
      <c r="CF5" s="15" t="s">
        <v>134</v>
      </c>
      <c r="CG5" s="15" t="s">
        <v>134</v>
      </c>
      <c r="CH5" s="15" t="s">
        <v>134</v>
      </c>
      <c r="CI5" s="15" t="s">
        <v>134</v>
      </c>
      <c r="CJ5" s="15" t="s">
        <v>134</v>
      </c>
      <c r="CK5" s="15" t="s">
        <v>134</v>
      </c>
      <c r="CL5" s="15" t="s">
        <v>134</v>
      </c>
      <c r="CM5" s="15" t="s">
        <v>134</v>
      </c>
      <c r="CN5" s="15" t="s">
        <v>134</v>
      </c>
      <c r="CO5" s="15" t="s">
        <v>134</v>
      </c>
      <c r="CP5" s="15" t="s">
        <v>134</v>
      </c>
      <c r="CQ5" s="15" t="s">
        <v>134</v>
      </c>
      <c r="CR5" s="15" t="s">
        <v>134</v>
      </c>
      <c r="CS5" s="15" t="s">
        <v>134</v>
      </c>
      <c r="CT5" s="15" t="s">
        <v>134</v>
      </c>
      <c r="CU5" s="15" t="s">
        <v>134</v>
      </c>
      <c r="CV5" s="15" t="s">
        <v>134</v>
      </c>
      <c r="CW5" s="15" t="s">
        <v>134</v>
      </c>
      <c r="CX5" s="15" t="s">
        <v>134</v>
      </c>
      <c r="CY5" s="15" t="s">
        <v>134</v>
      </c>
      <c r="CZ5" s="15" t="s">
        <v>134</v>
      </c>
    </row>
    <row r="6" spans="1:104">
      <c r="B6" s="28"/>
      <c r="C6" s="14" t="s">
        <v>37</v>
      </c>
      <c r="D6" s="15">
        <v>0.68210000000000004</v>
      </c>
      <c r="E6" s="15">
        <v>0.74260000000000004</v>
      </c>
      <c r="F6" s="15">
        <v>0.80449999999999999</v>
      </c>
      <c r="G6" s="15">
        <v>0.8679</v>
      </c>
      <c r="H6" s="15">
        <v>0.93300000000000005</v>
      </c>
      <c r="I6" s="15">
        <v>1</v>
      </c>
      <c r="J6" s="15">
        <v>1.069</v>
      </c>
      <c r="K6" s="15">
        <v>1.141</v>
      </c>
      <c r="L6" s="15">
        <v>1.214</v>
      </c>
      <c r="M6" s="15">
        <v>1.2909999999999999</v>
      </c>
      <c r="N6" s="15">
        <v>1.371</v>
      </c>
      <c r="O6" s="15">
        <v>1.4550000000000001</v>
      </c>
      <c r="P6" s="15">
        <v>1.542</v>
      </c>
      <c r="Q6" s="15">
        <v>1.633</v>
      </c>
      <c r="R6" s="15">
        <v>1.7290000000000001</v>
      </c>
      <c r="S6" s="15">
        <v>1.831</v>
      </c>
      <c r="T6" s="15">
        <v>1.9379999999999999</v>
      </c>
      <c r="U6" s="15">
        <v>2.052</v>
      </c>
      <c r="V6" s="15">
        <v>2.1739999999999999</v>
      </c>
      <c r="W6" s="15">
        <v>2.3039999999999998</v>
      </c>
      <c r="X6" s="15">
        <v>2.4430000000000001</v>
      </c>
      <c r="Y6" s="15">
        <v>2.5939999999999999</v>
      </c>
      <c r="Z6" s="15">
        <v>2.758</v>
      </c>
      <c r="AA6" s="15">
        <v>2.9369999999999998</v>
      </c>
      <c r="AB6" s="15">
        <v>3.1339999999999999</v>
      </c>
      <c r="AC6" s="15">
        <v>3.3530000000000002</v>
      </c>
      <c r="AD6" s="15">
        <v>3.597</v>
      </c>
      <c r="AE6" s="15">
        <v>3.8719999999999999</v>
      </c>
      <c r="AF6" s="15">
        <v>4.1879999999999997</v>
      </c>
      <c r="AG6" s="15">
        <v>4.5529999999999999</v>
      </c>
      <c r="AH6" s="15">
        <v>4.9850000000000003</v>
      </c>
      <c r="AI6" s="15">
        <v>5.5060000000000002</v>
      </c>
      <c r="AJ6" s="15">
        <v>6.1529999999999996</v>
      </c>
      <c r="AK6" s="15">
        <v>6.9880000000000004</v>
      </c>
      <c r="AL6" s="15">
        <v>8.1280000000000001</v>
      </c>
      <c r="AM6" s="15">
        <v>9.8209999999999997</v>
      </c>
      <c r="AN6" s="15">
        <v>12.74</v>
      </c>
      <c r="AO6" s="15">
        <v>19.91</v>
      </c>
      <c r="AP6" s="15" t="s">
        <v>134</v>
      </c>
      <c r="AQ6" s="15" t="s">
        <v>134</v>
      </c>
      <c r="AR6" s="15" t="s">
        <v>134</v>
      </c>
      <c r="AS6" s="15" t="s">
        <v>134</v>
      </c>
      <c r="AT6" s="15" t="s">
        <v>134</v>
      </c>
      <c r="AU6" s="15" t="s">
        <v>134</v>
      </c>
      <c r="AV6" s="15" t="s">
        <v>134</v>
      </c>
      <c r="AW6" s="15" t="s">
        <v>134</v>
      </c>
      <c r="AX6" s="15" t="s">
        <v>134</v>
      </c>
      <c r="AY6" s="15" t="s">
        <v>134</v>
      </c>
      <c r="AZ6" s="15" t="s">
        <v>134</v>
      </c>
      <c r="BA6" s="15" t="s">
        <v>134</v>
      </c>
      <c r="BB6" s="15" t="s">
        <v>134</v>
      </c>
      <c r="BC6" s="15" t="s">
        <v>134</v>
      </c>
      <c r="BD6" s="15" t="s">
        <v>134</v>
      </c>
      <c r="BE6" s="15" t="s">
        <v>134</v>
      </c>
      <c r="BF6" s="15" t="s">
        <v>134</v>
      </c>
      <c r="BG6" s="15" t="s">
        <v>134</v>
      </c>
      <c r="BH6" s="15" t="s">
        <v>134</v>
      </c>
      <c r="BI6" s="15" t="s">
        <v>134</v>
      </c>
      <c r="BJ6" s="15" t="s">
        <v>134</v>
      </c>
      <c r="BK6" s="15" t="s">
        <v>134</v>
      </c>
      <c r="BL6" s="15" t="s">
        <v>134</v>
      </c>
      <c r="BM6" s="15" t="s">
        <v>134</v>
      </c>
      <c r="BN6" s="15" t="s">
        <v>134</v>
      </c>
      <c r="BO6" s="15" t="s">
        <v>134</v>
      </c>
      <c r="BP6" s="15" t="s">
        <v>134</v>
      </c>
      <c r="BQ6" s="15" t="s">
        <v>134</v>
      </c>
      <c r="BR6" s="15" t="s">
        <v>134</v>
      </c>
      <c r="BS6" s="15" t="s">
        <v>134</v>
      </c>
      <c r="BT6" s="15" t="s">
        <v>134</v>
      </c>
      <c r="BU6" s="15" t="s">
        <v>134</v>
      </c>
      <c r="BV6" s="15" t="s">
        <v>134</v>
      </c>
      <c r="BW6" s="15" t="s">
        <v>134</v>
      </c>
      <c r="BX6" s="15" t="s">
        <v>134</v>
      </c>
      <c r="BY6" s="15" t="s">
        <v>134</v>
      </c>
      <c r="BZ6" s="15" t="s">
        <v>134</v>
      </c>
      <c r="CA6" s="15" t="s">
        <v>134</v>
      </c>
      <c r="CB6" s="15" t="s">
        <v>134</v>
      </c>
      <c r="CC6" s="15" t="s">
        <v>134</v>
      </c>
      <c r="CD6" s="15" t="s">
        <v>134</v>
      </c>
      <c r="CE6" s="15" t="s">
        <v>134</v>
      </c>
      <c r="CF6" s="15" t="s">
        <v>134</v>
      </c>
      <c r="CG6" s="15" t="s">
        <v>134</v>
      </c>
      <c r="CH6" s="15" t="s">
        <v>134</v>
      </c>
      <c r="CI6" s="15" t="s">
        <v>134</v>
      </c>
      <c r="CJ6" s="15" t="s">
        <v>134</v>
      </c>
      <c r="CK6" s="15" t="s">
        <v>134</v>
      </c>
      <c r="CL6" s="15" t="s">
        <v>134</v>
      </c>
      <c r="CM6" s="15" t="s">
        <v>134</v>
      </c>
      <c r="CN6" s="15" t="s">
        <v>134</v>
      </c>
      <c r="CO6" s="15" t="s">
        <v>134</v>
      </c>
      <c r="CP6" s="15" t="s">
        <v>134</v>
      </c>
      <c r="CQ6" s="15" t="s">
        <v>134</v>
      </c>
      <c r="CR6" s="15" t="s">
        <v>134</v>
      </c>
      <c r="CS6" s="15" t="s">
        <v>134</v>
      </c>
      <c r="CT6" s="15" t="s">
        <v>134</v>
      </c>
      <c r="CU6" s="15" t="s">
        <v>134</v>
      </c>
      <c r="CV6" s="15" t="s">
        <v>134</v>
      </c>
      <c r="CW6" s="15" t="s">
        <v>134</v>
      </c>
      <c r="CX6" s="15" t="s">
        <v>134</v>
      </c>
      <c r="CY6" s="15" t="s">
        <v>134</v>
      </c>
      <c r="CZ6" s="15" t="s">
        <v>134</v>
      </c>
    </row>
    <row r="7" spans="1:104">
      <c r="B7" s="28"/>
      <c r="C7" s="14" t="s">
        <v>38</v>
      </c>
      <c r="D7" s="15">
        <v>0.62409999999999999</v>
      </c>
      <c r="E7" s="15">
        <v>0.68320000000000003</v>
      </c>
      <c r="F7" s="15">
        <v>0.74350000000000005</v>
      </c>
      <c r="G7" s="15">
        <v>0.80510000000000004</v>
      </c>
      <c r="H7" s="15">
        <v>0.86829999999999996</v>
      </c>
      <c r="I7" s="15">
        <v>0.93320000000000003</v>
      </c>
      <c r="J7" s="15">
        <v>1</v>
      </c>
      <c r="K7" s="15">
        <v>1.069</v>
      </c>
      <c r="L7" s="15">
        <v>1.1399999999999999</v>
      </c>
      <c r="M7" s="15">
        <v>1.214</v>
      </c>
      <c r="N7" s="15">
        <v>1.29</v>
      </c>
      <c r="O7" s="15">
        <v>1.37</v>
      </c>
      <c r="P7" s="15">
        <v>1.4530000000000001</v>
      </c>
      <c r="Q7" s="15">
        <v>1.54</v>
      </c>
      <c r="R7" s="15">
        <v>1.6319999999999999</v>
      </c>
      <c r="S7" s="15">
        <v>1.728</v>
      </c>
      <c r="T7" s="15">
        <v>1.829</v>
      </c>
      <c r="U7" s="15">
        <v>1.9359999999999999</v>
      </c>
      <c r="V7" s="15">
        <v>2.0499999999999998</v>
      </c>
      <c r="W7" s="15">
        <v>2.1720000000000002</v>
      </c>
      <c r="X7" s="15">
        <v>2.302</v>
      </c>
      <c r="Y7" s="15">
        <v>2.4420000000000002</v>
      </c>
      <c r="Z7" s="15">
        <v>2.593</v>
      </c>
      <c r="AA7" s="15">
        <v>2.758</v>
      </c>
      <c r="AB7" s="15">
        <v>2.9369999999999998</v>
      </c>
      <c r="AC7" s="15">
        <v>3.1349999999999998</v>
      </c>
      <c r="AD7" s="15">
        <v>3.355</v>
      </c>
      <c r="AE7" s="15">
        <v>3.601</v>
      </c>
      <c r="AF7" s="15">
        <v>3.879</v>
      </c>
      <c r="AG7" s="15">
        <v>4.1970000000000001</v>
      </c>
      <c r="AH7" s="15">
        <v>4.5670000000000002</v>
      </c>
      <c r="AI7" s="15">
        <v>5.0060000000000002</v>
      </c>
      <c r="AJ7" s="15">
        <v>5.5369999999999999</v>
      </c>
      <c r="AK7" s="15">
        <v>6.1989999999999998</v>
      </c>
      <c r="AL7" s="15">
        <v>7.06</v>
      </c>
      <c r="AM7" s="15">
        <v>8.2460000000000004</v>
      </c>
      <c r="AN7" s="15">
        <v>10.029999999999999</v>
      </c>
      <c r="AO7" s="15">
        <v>13.22</v>
      </c>
      <c r="AP7" s="15">
        <v>21.77</v>
      </c>
      <c r="AQ7" s="15" t="s">
        <v>134</v>
      </c>
      <c r="AR7" s="15" t="s">
        <v>134</v>
      </c>
      <c r="AS7" s="15" t="s">
        <v>134</v>
      </c>
      <c r="AT7" s="15" t="s">
        <v>134</v>
      </c>
      <c r="AU7" s="15" t="s">
        <v>134</v>
      </c>
      <c r="AV7" s="15" t="s">
        <v>134</v>
      </c>
      <c r="AW7" s="15" t="s">
        <v>134</v>
      </c>
      <c r="AX7" s="15" t="s">
        <v>134</v>
      </c>
      <c r="AY7" s="15" t="s">
        <v>134</v>
      </c>
      <c r="AZ7" s="15" t="s">
        <v>134</v>
      </c>
      <c r="BA7" s="15" t="s">
        <v>134</v>
      </c>
      <c r="BB7" s="15" t="s">
        <v>134</v>
      </c>
      <c r="BC7" s="15" t="s">
        <v>134</v>
      </c>
      <c r="BD7" s="15" t="s">
        <v>134</v>
      </c>
      <c r="BE7" s="15" t="s">
        <v>134</v>
      </c>
      <c r="BF7" s="15" t="s">
        <v>134</v>
      </c>
      <c r="BG7" s="15" t="s">
        <v>134</v>
      </c>
      <c r="BH7" s="15" t="s">
        <v>134</v>
      </c>
      <c r="BI7" s="15" t="s">
        <v>134</v>
      </c>
      <c r="BJ7" s="15" t="s">
        <v>134</v>
      </c>
      <c r="BK7" s="15" t="s">
        <v>134</v>
      </c>
      <c r="BL7" s="15" t="s">
        <v>134</v>
      </c>
      <c r="BM7" s="15" t="s">
        <v>134</v>
      </c>
      <c r="BN7" s="15" t="s">
        <v>134</v>
      </c>
      <c r="BO7" s="15" t="s">
        <v>134</v>
      </c>
      <c r="BP7" s="15" t="s">
        <v>134</v>
      </c>
      <c r="BQ7" s="15" t="s">
        <v>134</v>
      </c>
      <c r="BR7" s="15" t="s">
        <v>134</v>
      </c>
      <c r="BS7" s="15" t="s">
        <v>134</v>
      </c>
      <c r="BT7" s="15" t="s">
        <v>134</v>
      </c>
      <c r="BU7" s="15" t="s">
        <v>134</v>
      </c>
      <c r="BV7" s="15" t="s">
        <v>134</v>
      </c>
      <c r="BW7" s="15" t="s">
        <v>134</v>
      </c>
      <c r="BX7" s="15" t="s">
        <v>134</v>
      </c>
      <c r="BY7" s="15" t="s">
        <v>134</v>
      </c>
      <c r="BZ7" s="15" t="s">
        <v>134</v>
      </c>
      <c r="CA7" s="15" t="s">
        <v>134</v>
      </c>
      <c r="CB7" s="15" t="s">
        <v>134</v>
      </c>
      <c r="CC7" s="15" t="s">
        <v>134</v>
      </c>
      <c r="CD7" s="15" t="s">
        <v>134</v>
      </c>
      <c r="CE7" s="15" t="s">
        <v>134</v>
      </c>
      <c r="CF7" s="15" t="s">
        <v>134</v>
      </c>
      <c r="CG7" s="15" t="s">
        <v>134</v>
      </c>
      <c r="CH7" s="15" t="s">
        <v>134</v>
      </c>
      <c r="CI7" s="15" t="s">
        <v>134</v>
      </c>
      <c r="CJ7" s="15" t="s">
        <v>134</v>
      </c>
      <c r="CK7" s="15" t="s">
        <v>134</v>
      </c>
      <c r="CL7" s="15" t="s">
        <v>134</v>
      </c>
      <c r="CM7" s="15" t="s">
        <v>134</v>
      </c>
      <c r="CN7" s="15" t="s">
        <v>134</v>
      </c>
      <c r="CO7" s="15" t="s">
        <v>134</v>
      </c>
      <c r="CP7" s="15" t="s">
        <v>134</v>
      </c>
      <c r="CQ7" s="15" t="s">
        <v>134</v>
      </c>
      <c r="CR7" s="15" t="s">
        <v>134</v>
      </c>
      <c r="CS7" s="15" t="s">
        <v>134</v>
      </c>
      <c r="CT7" s="15" t="s">
        <v>134</v>
      </c>
      <c r="CU7" s="15" t="s">
        <v>134</v>
      </c>
      <c r="CV7" s="15" t="s">
        <v>134</v>
      </c>
      <c r="CW7" s="15" t="s">
        <v>134</v>
      </c>
      <c r="CX7" s="15" t="s">
        <v>134</v>
      </c>
      <c r="CY7" s="15" t="s">
        <v>134</v>
      </c>
      <c r="CZ7" s="15" t="s">
        <v>134</v>
      </c>
    </row>
    <row r="8" spans="1:104">
      <c r="B8" s="28"/>
      <c r="C8" s="14" t="s">
        <v>39</v>
      </c>
      <c r="D8" s="15">
        <v>0.5675</v>
      </c>
      <c r="E8" s="15">
        <v>0.62529999999999997</v>
      </c>
      <c r="F8" s="15">
        <v>0.68420000000000003</v>
      </c>
      <c r="G8" s="15">
        <v>0.74429999999999996</v>
      </c>
      <c r="H8" s="15">
        <v>0.80569999999999997</v>
      </c>
      <c r="I8" s="15">
        <v>0.86870000000000003</v>
      </c>
      <c r="J8" s="15">
        <v>0.93340000000000001</v>
      </c>
      <c r="K8" s="15">
        <v>1</v>
      </c>
      <c r="L8" s="15">
        <v>1.069</v>
      </c>
      <c r="M8" s="15">
        <v>1.1399999999999999</v>
      </c>
      <c r="N8" s="15">
        <v>1.2130000000000001</v>
      </c>
      <c r="O8" s="15">
        <v>1.29</v>
      </c>
      <c r="P8" s="15">
        <v>1.369</v>
      </c>
      <c r="Q8" s="15">
        <v>1.452</v>
      </c>
      <c r="R8" s="15">
        <v>1.5389999999999999</v>
      </c>
      <c r="S8" s="15">
        <v>1.63</v>
      </c>
      <c r="T8" s="15">
        <v>1.726</v>
      </c>
      <c r="U8" s="15">
        <v>1.827</v>
      </c>
      <c r="V8" s="15">
        <v>1.9350000000000001</v>
      </c>
      <c r="W8" s="15">
        <v>2.0489999999999999</v>
      </c>
      <c r="X8" s="15">
        <v>2.17</v>
      </c>
      <c r="Y8" s="15">
        <v>2.3010000000000002</v>
      </c>
      <c r="Z8" s="15">
        <v>2.4409999999999998</v>
      </c>
      <c r="AA8" s="15">
        <v>2.5920000000000001</v>
      </c>
      <c r="AB8" s="15">
        <v>2.7570000000000001</v>
      </c>
      <c r="AC8" s="15">
        <v>2.9380000000000002</v>
      </c>
      <c r="AD8" s="15">
        <v>3.137</v>
      </c>
      <c r="AE8" s="15">
        <v>3.3580000000000001</v>
      </c>
      <c r="AF8" s="15">
        <v>3.6059999999999999</v>
      </c>
      <c r="AG8" s="15">
        <v>3.8860000000000001</v>
      </c>
      <c r="AH8" s="15">
        <v>4.2089999999999996</v>
      </c>
      <c r="AI8" s="15">
        <v>4.5839999999999996</v>
      </c>
      <c r="AJ8" s="15">
        <v>5.03</v>
      </c>
      <c r="AK8" s="15">
        <v>5.5720000000000001</v>
      </c>
      <c r="AL8" s="15">
        <v>6.2519999999999998</v>
      </c>
      <c r="AM8" s="15">
        <v>7.1420000000000003</v>
      </c>
      <c r="AN8" s="15">
        <v>8.3800000000000008</v>
      </c>
      <c r="AO8" s="15">
        <v>10.28</v>
      </c>
      <c r="AP8" s="15">
        <v>13.78</v>
      </c>
      <c r="AQ8" s="15">
        <v>24.42</v>
      </c>
      <c r="AR8" s="15" t="s">
        <v>134</v>
      </c>
      <c r="AS8" s="15" t="s">
        <v>134</v>
      </c>
      <c r="AT8" s="15" t="s">
        <v>134</v>
      </c>
      <c r="AU8" s="15" t="s">
        <v>134</v>
      </c>
      <c r="AV8" s="15" t="s">
        <v>134</v>
      </c>
      <c r="AW8" s="15" t="s">
        <v>134</v>
      </c>
      <c r="AX8" s="15" t="s">
        <v>134</v>
      </c>
      <c r="AY8" s="15" t="s">
        <v>134</v>
      </c>
      <c r="AZ8" s="15" t="s">
        <v>134</v>
      </c>
      <c r="BA8" s="15" t="s">
        <v>134</v>
      </c>
      <c r="BB8" s="15" t="s">
        <v>134</v>
      </c>
      <c r="BC8" s="15" t="s">
        <v>134</v>
      </c>
      <c r="BD8" s="15" t="s">
        <v>134</v>
      </c>
      <c r="BE8" s="15" t="s">
        <v>134</v>
      </c>
      <c r="BF8" s="15" t="s">
        <v>134</v>
      </c>
      <c r="BG8" s="15" t="s">
        <v>134</v>
      </c>
      <c r="BH8" s="15" t="s">
        <v>134</v>
      </c>
      <c r="BI8" s="15" t="s">
        <v>134</v>
      </c>
      <c r="BJ8" s="15" t="s">
        <v>134</v>
      </c>
      <c r="BK8" s="15" t="s">
        <v>134</v>
      </c>
      <c r="BL8" s="15" t="s">
        <v>134</v>
      </c>
      <c r="BM8" s="15" t="s">
        <v>134</v>
      </c>
      <c r="BN8" s="15" t="s">
        <v>134</v>
      </c>
      <c r="BO8" s="15" t="s">
        <v>134</v>
      </c>
      <c r="BP8" s="15" t="s">
        <v>134</v>
      </c>
      <c r="BQ8" s="15" t="s">
        <v>134</v>
      </c>
      <c r="BR8" s="15" t="s">
        <v>134</v>
      </c>
      <c r="BS8" s="15" t="s">
        <v>134</v>
      </c>
      <c r="BT8" s="15" t="s">
        <v>134</v>
      </c>
      <c r="BU8" s="15" t="s">
        <v>134</v>
      </c>
      <c r="BV8" s="15" t="s">
        <v>134</v>
      </c>
      <c r="BW8" s="15" t="s">
        <v>134</v>
      </c>
      <c r="BX8" s="15" t="s">
        <v>134</v>
      </c>
      <c r="BY8" s="15" t="s">
        <v>134</v>
      </c>
      <c r="BZ8" s="15" t="s">
        <v>134</v>
      </c>
      <c r="CA8" s="15" t="s">
        <v>134</v>
      </c>
      <c r="CB8" s="15" t="s">
        <v>134</v>
      </c>
      <c r="CC8" s="15" t="s">
        <v>134</v>
      </c>
      <c r="CD8" s="15" t="s">
        <v>134</v>
      </c>
      <c r="CE8" s="15" t="s">
        <v>134</v>
      </c>
      <c r="CF8" s="15" t="s">
        <v>134</v>
      </c>
      <c r="CG8" s="15" t="s">
        <v>134</v>
      </c>
      <c r="CH8" s="15" t="s">
        <v>134</v>
      </c>
      <c r="CI8" s="15" t="s">
        <v>134</v>
      </c>
      <c r="CJ8" s="15" t="s">
        <v>134</v>
      </c>
      <c r="CK8" s="15" t="s">
        <v>134</v>
      </c>
      <c r="CL8" s="15" t="s">
        <v>134</v>
      </c>
      <c r="CM8" s="15" t="s">
        <v>134</v>
      </c>
      <c r="CN8" s="15" t="s">
        <v>134</v>
      </c>
      <c r="CO8" s="15" t="s">
        <v>134</v>
      </c>
      <c r="CP8" s="15" t="s">
        <v>134</v>
      </c>
      <c r="CQ8" s="15" t="s">
        <v>134</v>
      </c>
      <c r="CR8" s="15" t="s">
        <v>134</v>
      </c>
      <c r="CS8" s="15" t="s">
        <v>134</v>
      </c>
      <c r="CT8" s="15" t="s">
        <v>134</v>
      </c>
      <c r="CU8" s="15" t="s">
        <v>134</v>
      </c>
      <c r="CV8" s="15" t="s">
        <v>134</v>
      </c>
      <c r="CW8" s="15" t="s">
        <v>134</v>
      </c>
      <c r="CX8" s="15" t="s">
        <v>134</v>
      </c>
      <c r="CY8" s="15" t="s">
        <v>134</v>
      </c>
      <c r="CZ8" s="15" t="s">
        <v>134</v>
      </c>
    </row>
    <row r="9" spans="1:104">
      <c r="B9" s="28"/>
      <c r="C9" s="14" t="s">
        <v>40</v>
      </c>
      <c r="D9" s="15">
        <v>0.5121</v>
      </c>
      <c r="E9" s="15">
        <v>0.56879999999999997</v>
      </c>
      <c r="F9" s="15">
        <v>0.62639999999999996</v>
      </c>
      <c r="G9" s="15">
        <v>0.68510000000000004</v>
      </c>
      <c r="H9" s="15">
        <v>0.745</v>
      </c>
      <c r="I9" s="15">
        <v>0.80630000000000002</v>
      </c>
      <c r="J9" s="15">
        <v>0.86909999999999998</v>
      </c>
      <c r="K9" s="15">
        <v>0.93359999999999999</v>
      </c>
      <c r="L9" s="15">
        <v>1</v>
      </c>
      <c r="M9" s="15">
        <v>1.069</v>
      </c>
      <c r="N9" s="15">
        <v>1.139</v>
      </c>
      <c r="O9" s="15">
        <v>1.2130000000000001</v>
      </c>
      <c r="P9" s="15">
        <v>1.2889999999999999</v>
      </c>
      <c r="Q9" s="15">
        <v>1.3680000000000001</v>
      </c>
      <c r="R9" s="15">
        <v>1.4510000000000001</v>
      </c>
      <c r="S9" s="15">
        <v>1.538</v>
      </c>
      <c r="T9" s="15">
        <v>1.629</v>
      </c>
      <c r="U9" s="15">
        <v>1.7250000000000001</v>
      </c>
      <c r="V9" s="15">
        <v>1.8260000000000001</v>
      </c>
      <c r="W9" s="15">
        <v>1.9330000000000001</v>
      </c>
      <c r="X9" s="15">
        <v>2.0470000000000002</v>
      </c>
      <c r="Y9" s="15">
        <v>2.169</v>
      </c>
      <c r="Z9" s="15">
        <v>2.2999999999999998</v>
      </c>
      <c r="AA9" s="15">
        <v>2.44</v>
      </c>
      <c r="AB9" s="15">
        <v>2.5920000000000001</v>
      </c>
      <c r="AC9" s="15">
        <v>2.758</v>
      </c>
      <c r="AD9" s="15">
        <v>2.9390000000000001</v>
      </c>
      <c r="AE9" s="15">
        <v>3.14</v>
      </c>
      <c r="AF9" s="15">
        <v>3.3620000000000001</v>
      </c>
      <c r="AG9" s="15">
        <v>3.6120000000000001</v>
      </c>
      <c r="AH9" s="15">
        <v>3.8959999999999999</v>
      </c>
      <c r="AI9" s="15">
        <v>4.2220000000000004</v>
      </c>
      <c r="AJ9" s="15">
        <v>4.6029999999999998</v>
      </c>
      <c r="AK9" s="15">
        <v>5.0570000000000004</v>
      </c>
      <c r="AL9" s="15">
        <v>5.6120000000000001</v>
      </c>
      <c r="AM9" s="15">
        <v>6.3109999999999999</v>
      </c>
      <c r="AN9" s="15">
        <v>7.2329999999999997</v>
      </c>
      <c r="AO9" s="15">
        <v>8.5310000000000006</v>
      </c>
      <c r="AP9" s="15">
        <v>10.56</v>
      </c>
      <c r="AQ9" s="15">
        <v>14.47</v>
      </c>
      <c r="AR9" s="15">
        <v>28.58</v>
      </c>
      <c r="AS9" s="15" t="s">
        <v>134</v>
      </c>
      <c r="AT9" s="15" t="s">
        <v>134</v>
      </c>
      <c r="AU9" s="15" t="s">
        <v>134</v>
      </c>
      <c r="AV9" s="15" t="s">
        <v>134</v>
      </c>
      <c r="AW9" s="15" t="s">
        <v>134</v>
      </c>
      <c r="AX9" s="15" t="s">
        <v>134</v>
      </c>
      <c r="AY9" s="15" t="s">
        <v>134</v>
      </c>
      <c r="AZ9" s="15" t="s">
        <v>134</v>
      </c>
      <c r="BA9" s="15" t="s">
        <v>134</v>
      </c>
      <c r="BB9" s="15" t="s">
        <v>134</v>
      </c>
      <c r="BC9" s="15" t="s">
        <v>134</v>
      </c>
      <c r="BD9" s="15" t="s">
        <v>134</v>
      </c>
      <c r="BE9" s="15" t="s">
        <v>134</v>
      </c>
      <c r="BF9" s="15" t="s">
        <v>134</v>
      </c>
      <c r="BG9" s="15" t="s">
        <v>134</v>
      </c>
      <c r="BH9" s="15" t="s">
        <v>134</v>
      </c>
      <c r="BI9" s="15" t="s">
        <v>134</v>
      </c>
      <c r="BJ9" s="15" t="s">
        <v>134</v>
      </c>
      <c r="BK9" s="15" t="s">
        <v>134</v>
      </c>
      <c r="BL9" s="15" t="s">
        <v>134</v>
      </c>
      <c r="BM9" s="15" t="s">
        <v>134</v>
      </c>
      <c r="BN9" s="15" t="s">
        <v>134</v>
      </c>
      <c r="BO9" s="15" t="s">
        <v>134</v>
      </c>
      <c r="BP9" s="15" t="s">
        <v>134</v>
      </c>
      <c r="BQ9" s="15" t="s">
        <v>134</v>
      </c>
      <c r="BR9" s="15" t="s">
        <v>134</v>
      </c>
      <c r="BS9" s="15" t="s">
        <v>134</v>
      </c>
      <c r="BT9" s="15" t="s">
        <v>134</v>
      </c>
      <c r="BU9" s="15" t="s">
        <v>134</v>
      </c>
      <c r="BV9" s="15" t="s">
        <v>134</v>
      </c>
      <c r="BW9" s="15" t="s">
        <v>134</v>
      </c>
      <c r="BX9" s="15" t="s">
        <v>134</v>
      </c>
      <c r="BY9" s="15" t="s">
        <v>134</v>
      </c>
      <c r="BZ9" s="15" t="s">
        <v>134</v>
      </c>
      <c r="CA9" s="15" t="s">
        <v>134</v>
      </c>
      <c r="CB9" s="15" t="s">
        <v>134</v>
      </c>
      <c r="CC9" s="15" t="s">
        <v>134</v>
      </c>
      <c r="CD9" s="15" t="s">
        <v>134</v>
      </c>
      <c r="CE9" s="15" t="s">
        <v>134</v>
      </c>
      <c r="CF9" s="15" t="s">
        <v>134</v>
      </c>
      <c r="CG9" s="15" t="s">
        <v>134</v>
      </c>
      <c r="CH9" s="15" t="s">
        <v>134</v>
      </c>
      <c r="CI9" s="15" t="s">
        <v>134</v>
      </c>
      <c r="CJ9" s="15" t="s">
        <v>134</v>
      </c>
      <c r="CK9" s="15" t="s">
        <v>134</v>
      </c>
      <c r="CL9" s="15" t="s">
        <v>134</v>
      </c>
      <c r="CM9" s="15" t="s">
        <v>134</v>
      </c>
      <c r="CN9" s="15" t="s">
        <v>134</v>
      </c>
      <c r="CO9" s="15" t="s">
        <v>134</v>
      </c>
      <c r="CP9" s="15" t="s">
        <v>134</v>
      </c>
      <c r="CQ9" s="15" t="s">
        <v>134</v>
      </c>
      <c r="CR9" s="15" t="s">
        <v>134</v>
      </c>
      <c r="CS9" s="15" t="s">
        <v>134</v>
      </c>
      <c r="CT9" s="15" t="s">
        <v>134</v>
      </c>
      <c r="CU9" s="15" t="s">
        <v>134</v>
      </c>
      <c r="CV9" s="15" t="s">
        <v>134</v>
      </c>
      <c r="CW9" s="15" t="s">
        <v>134</v>
      </c>
      <c r="CX9" s="15" t="s">
        <v>134</v>
      </c>
      <c r="CY9" s="15" t="s">
        <v>134</v>
      </c>
      <c r="CZ9" s="15" t="s">
        <v>134</v>
      </c>
    </row>
    <row r="10" spans="1:104">
      <c r="B10" s="28"/>
      <c r="C10" s="14" t="s">
        <v>41</v>
      </c>
      <c r="D10" s="15">
        <v>0.45779999999999998</v>
      </c>
      <c r="E10" s="15">
        <v>0.51359999999999995</v>
      </c>
      <c r="F10" s="15">
        <v>0.57010000000000005</v>
      </c>
      <c r="G10" s="15">
        <v>0.62749999999999995</v>
      </c>
      <c r="H10" s="15">
        <v>0.68600000000000005</v>
      </c>
      <c r="I10" s="15">
        <v>0.74570000000000003</v>
      </c>
      <c r="J10" s="15">
        <v>0.80679999999999996</v>
      </c>
      <c r="K10" s="15">
        <v>0.86939999999999995</v>
      </c>
      <c r="L10" s="15">
        <v>0.93379999999999996</v>
      </c>
      <c r="M10" s="15">
        <v>1</v>
      </c>
      <c r="N10" s="15">
        <v>1.0680000000000001</v>
      </c>
      <c r="O10" s="15">
        <v>1.139</v>
      </c>
      <c r="P10" s="15">
        <v>1.212</v>
      </c>
      <c r="Q10" s="15">
        <v>1.288</v>
      </c>
      <c r="R10" s="15">
        <v>1.3680000000000001</v>
      </c>
      <c r="S10" s="15">
        <v>1.45</v>
      </c>
      <c r="T10" s="15">
        <v>1.5369999999999999</v>
      </c>
      <c r="U10" s="15">
        <v>1.6279999999999999</v>
      </c>
      <c r="V10" s="15">
        <v>1.724</v>
      </c>
      <c r="W10" s="15">
        <v>1.825</v>
      </c>
      <c r="X10" s="15">
        <v>1.9319999999999999</v>
      </c>
      <c r="Y10" s="15">
        <v>2.0459999999999998</v>
      </c>
      <c r="Z10" s="15">
        <v>2.1680000000000001</v>
      </c>
      <c r="AA10" s="15">
        <v>2.2989999999999999</v>
      </c>
      <c r="AB10" s="15">
        <v>2.44</v>
      </c>
      <c r="AC10" s="15">
        <v>2.593</v>
      </c>
      <c r="AD10" s="15">
        <v>2.7589999999999999</v>
      </c>
      <c r="AE10" s="15">
        <v>2.9420000000000002</v>
      </c>
      <c r="AF10" s="15">
        <v>3.1429999999999998</v>
      </c>
      <c r="AG10" s="15">
        <v>3.367</v>
      </c>
      <c r="AH10" s="15">
        <v>3.62</v>
      </c>
      <c r="AI10" s="15">
        <v>3.907</v>
      </c>
      <c r="AJ10" s="15">
        <v>4.2380000000000004</v>
      </c>
      <c r="AK10" s="15">
        <v>4.625</v>
      </c>
      <c r="AL10" s="15">
        <v>5.0880000000000001</v>
      </c>
      <c r="AM10" s="15">
        <v>5.657</v>
      </c>
      <c r="AN10" s="15">
        <v>6.3769999999999998</v>
      </c>
      <c r="AO10" s="15">
        <v>7.3360000000000003</v>
      </c>
      <c r="AP10" s="15">
        <v>8.7029999999999994</v>
      </c>
      <c r="AQ10" s="15">
        <v>10.89</v>
      </c>
      <c r="AR10" s="15">
        <v>15.32</v>
      </c>
      <c r="AS10" s="15">
        <v>36.299999999999997</v>
      </c>
      <c r="AT10" s="15" t="s">
        <v>134</v>
      </c>
      <c r="AU10" s="15" t="s">
        <v>134</v>
      </c>
      <c r="AV10" s="15" t="s">
        <v>134</v>
      </c>
      <c r="AW10" s="15" t="s">
        <v>134</v>
      </c>
      <c r="AX10" s="15" t="s">
        <v>134</v>
      </c>
      <c r="AY10" s="15" t="s">
        <v>134</v>
      </c>
      <c r="AZ10" s="15" t="s">
        <v>134</v>
      </c>
      <c r="BA10" s="15" t="s">
        <v>134</v>
      </c>
      <c r="BB10" s="15" t="s">
        <v>134</v>
      </c>
      <c r="BC10" s="15" t="s">
        <v>134</v>
      </c>
      <c r="BD10" s="15" t="s">
        <v>134</v>
      </c>
      <c r="BE10" s="15" t="s">
        <v>134</v>
      </c>
      <c r="BF10" s="15" t="s">
        <v>134</v>
      </c>
      <c r="BG10" s="15" t="s">
        <v>134</v>
      </c>
      <c r="BH10" s="15" t="s">
        <v>134</v>
      </c>
      <c r="BI10" s="15" t="s">
        <v>134</v>
      </c>
      <c r="BJ10" s="15" t="s">
        <v>134</v>
      </c>
      <c r="BK10" s="15" t="s">
        <v>134</v>
      </c>
      <c r="BL10" s="15" t="s">
        <v>134</v>
      </c>
      <c r="BM10" s="15" t="s">
        <v>134</v>
      </c>
      <c r="BN10" s="15" t="s">
        <v>134</v>
      </c>
      <c r="BO10" s="15" t="s">
        <v>134</v>
      </c>
      <c r="BP10" s="15" t="s">
        <v>134</v>
      </c>
      <c r="BQ10" s="15" t="s">
        <v>134</v>
      </c>
      <c r="BR10" s="15" t="s">
        <v>134</v>
      </c>
      <c r="BS10" s="15" t="s">
        <v>134</v>
      </c>
      <c r="BT10" s="15" t="s">
        <v>134</v>
      </c>
      <c r="BU10" s="15" t="s">
        <v>134</v>
      </c>
      <c r="BV10" s="15" t="s">
        <v>134</v>
      </c>
      <c r="BW10" s="15" t="s">
        <v>134</v>
      </c>
      <c r="BX10" s="15" t="s">
        <v>134</v>
      </c>
      <c r="BY10" s="15" t="s">
        <v>134</v>
      </c>
      <c r="BZ10" s="15" t="s">
        <v>134</v>
      </c>
      <c r="CA10" s="15" t="s">
        <v>134</v>
      </c>
      <c r="CB10" s="15" t="s">
        <v>134</v>
      </c>
      <c r="CC10" s="15" t="s">
        <v>134</v>
      </c>
      <c r="CD10" s="15" t="s">
        <v>134</v>
      </c>
      <c r="CE10" s="15" t="s">
        <v>134</v>
      </c>
      <c r="CF10" s="15" t="s">
        <v>134</v>
      </c>
      <c r="CG10" s="15" t="s">
        <v>134</v>
      </c>
      <c r="CH10" s="15" t="s">
        <v>134</v>
      </c>
      <c r="CI10" s="15" t="s">
        <v>134</v>
      </c>
      <c r="CJ10" s="15" t="s">
        <v>134</v>
      </c>
      <c r="CK10" s="15" t="s">
        <v>134</v>
      </c>
      <c r="CL10" s="15" t="s">
        <v>134</v>
      </c>
      <c r="CM10" s="15" t="s">
        <v>134</v>
      </c>
      <c r="CN10" s="15" t="s">
        <v>134</v>
      </c>
      <c r="CO10" s="15" t="s">
        <v>134</v>
      </c>
      <c r="CP10" s="15" t="s">
        <v>134</v>
      </c>
      <c r="CQ10" s="15" t="s">
        <v>134</v>
      </c>
      <c r="CR10" s="15" t="s">
        <v>134</v>
      </c>
      <c r="CS10" s="15" t="s">
        <v>134</v>
      </c>
      <c r="CT10" s="15" t="s">
        <v>134</v>
      </c>
      <c r="CU10" s="15" t="s">
        <v>134</v>
      </c>
      <c r="CV10" s="15" t="s">
        <v>134</v>
      </c>
      <c r="CW10" s="15" t="s">
        <v>134</v>
      </c>
      <c r="CX10" s="15" t="s">
        <v>134</v>
      </c>
      <c r="CY10" s="15" t="s">
        <v>134</v>
      </c>
      <c r="CZ10" s="15" t="s">
        <v>134</v>
      </c>
    </row>
    <row r="11" spans="1:104">
      <c r="B11" s="28"/>
      <c r="C11" s="14" t="s">
        <v>42</v>
      </c>
      <c r="D11" s="15">
        <v>0.40450000000000003</v>
      </c>
      <c r="E11" s="15">
        <v>0.45929999999999999</v>
      </c>
      <c r="F11" s="15">
        <v>0.51490000000000002</v>
      </c>
      <c r="G11" s="15">
        <v>0.57120000000000004</v>
      </c>
      <c r="H11" s="15">
        <v>0.62849999999999995</v>
      </c>
      <c r="I11" s="15">
        <v>0.68679999999999997</v>
      </c>
      <c r="J11" s="15">
        <v>0.74639999999999995</v>
      </c>
      <c r="K11" s="15">
        <v>0.80730000000000002</v>
      </c>
      <c r="L11" s="15">
        <v>0.86980000000000002</v>
      </c>
      <c r="M11" s="15">
        <v>0.93389999999999995</v>
      </c>
      <c r="N11" s="15">
        <v>1</v>
      </c>
      <c r="O11" s="15">
        <v>1.0680000000000001</v>
      </c>
      <c r="P11" s="15">
        <v>1.139</v>
      </c>
      <c r="Q11" s="15">
        <v>1.212</v>
      </c>
      <c r="R11" s="15">
        <v>1.288</v>
      </c>
      <c r="S11" s="15">
        <v>1.367</v>
      </c>
      <c r="T11" s="15">
        <v>1.45</v>
      </c>
      <c r="U11" s="15">
        <v>1.536</v>
      </c>
      <c r="V11" s="15">
        <v>1.627</v>
      </c>
      <c r="W11" s="15">
        <v>1.7230000000000001</v>
      </c>
      <c r="X11" s="15">
        <v>1.8240000000000001</v>
      </c>
      <c r="Y11" s="15">
        <v>1.931</v>
      </c>
      <c r="Z11" s="15">
        <v>2.0459999999999998</v>
      </c>
      <c r="AA11" s="15">
        <v>2.1680000000000001</v>
      </c>
      <c r="AB11" s="15">
        <v>2.2989999999999999</v>
      </c>
      <c r="AC11" s="15">
        <v>2.44</v>
      </c>
      <c r="AD11" s="15">
        <v>2.5939999999999999</v>
      </c>
      <c r="AE11" s="15">
        <v>2.7610000000000001</v>
      </c>
      <c r="AF11" s="15">
        <v>2.9449999999999998</v>
      </c>
      <c r="AG11" s="15">
        <v>3.1480000000000001</v>
      </c>
      <c r="AH11" s="15">
        <v>3.3740000000000001</v>
      </c>
      <c r="AI11" s="15">
        <v>3.629</v>
      </c>
      <c r="AJ11" s="15">
        <v>3.92</v>
      </c>
      <c r="AK11" s="15">
        <v>4.2549999999999999</v>
      </c>
      <c r="AL11" s="15">
        <v>4.6500000000000004</v>
      </c>
      <c r="AM11" s="15">
        <v>5.1230000000000002</v>
      </c>
      <c r="AN11" s="15">
        <v>5.7069999999999999</v>
      </c>
      <c r="AO11" s="15">
        <v>6.4509999999999996</v>
      </c>
      <c r="AP11" s="15">
        <v>7.4509999999999996</v>
      </c>
      <c r="AQ11" s="15">
        <v>8.8979999999999997</v>
      </c>
      <c r="AR11" s="15">
        <v>11.28</v>
      </c>
      <c r="AS11" s="15">
        <v>16.399999999999999</v>
      </c>
      <c r="AT11" s="15">
        <v>59.16</v>
      </c>
      <c r="AU11" s="15" t="s">
        <v>134</v>
      </c>
      <c r="AV11" s="15" t="s">
        <v>134</v>
      </c>
      <c r="AW11" s="15" t="s">
        <v>134</v>
      </c>
      <c r="AX11" s="15" t="s">
        <v>134</v>
      </c>
      <c r="AY11" s="15" t="s">
        <v>134</v>
      </c>
      <c r="AZ11" s="15" t="s">
        <v>134</v>
      </c>
      <c r="BA11" s="15" t="s">
        <v>134</v>
      </c>
      <c r="BB11" s="15" t="s">
        <v>134</v>
      </c>
      <c r="BC11" s="15" t="s">
        <v>134</v>
      </c>
      <c r="BD11" s="15" t="s">
        <v>134</v>
      </c>
      <c r="BE11" s="15" t="s">
        <v>134</v>
      </c>
      <c r="BF11" s="15" t="s">
        <v>134</v>
      </c>
      <c r="BG11" s="15" t="s">
        <v>134</v>
      </c>
      <c r="BH11" s="15" t="s">
        <v>134</v>
      </c>
      <c r="BI11" s="15" t="s">
        <v>134</v>
      </c>
      <c r="BJ11" s="15" t="s">
        <v>134</v>
      </c>
      <c r="BK11" s="15" t="s">
        <v>134</v>
      </c>
      <c r="BL11" s="15" t="s">
        <v>134</v>
      </c>
      <c r="BM11" s="15" t="s">
        <v>134</v>
      </c>
      <c r="BN11" s="15" t="s">
        <v>134</v>
      </c>
      <c r="BO11" s="15" t="s">
        <v>134</v>
      </c>
      <c r="BP11" s="15" t="s">
        <v>134</v>
      </c>
      <c r="BQ11" s="15" t="s">
        <v>134</v>
      </c>
      <c r="BR11" s="15" t="s">
        <v>134</v>
      </c>
      <c r="BS11" s="15" t="s">
        <v>134</v>
      </c>
      <c r="BT11" s="15" t="s">
        <v>134</v>
      </c>
      <c r="BU11" s="15" t="s">
        <v>134</v>
      </c>
      <c r="BV11" s="15" t="s">
        <v>134</v>
      </c>
      <c r="BW11" s="15" t="s">
        <v>134</v>
      </c>
      <c r="BX11" s="15" t="s">
        <v>134</v>
      </c>
      <c r="BY11" s="15" t="s">
        <v>134</v>
      </c>
      <c r="BZ11" s="15" t="s">
        <v>134</v>
      </c>
      <c r="CA11" s="15" t="s">
        <v>134</v>
      </c>
      <c r="CB11" s="15" t="s">
        <v>134</v>
      </c>
      <c r="CC11" s="15" t="s">
        <v>134</v>
      </c>
      <c r="CD11" s="15" t="s">
        <v>134</v>
      </c>
      <c r="CE11" s="15" t="s">
        <v>134</v>
      </c>
      <c r="CF11" s="15" t="s">
        <v>134</v>
      </c>
      <c r="CG11" s="15" t="s">
        <v>134</v>
      </c>
      <c r="CH11" s="15" t="s">
        <v>134</v>
      </c>
      <c r="CI11" s="15" t="s">
        <v>134</v>
      </c>
      <c r="CJ11" s="15" t="s">
        <v>134</v>
      </c>
      <c r="CK11" s="15" t="s">
        <v>134</v>
      </c>
      <c r="CL11" s="15" t="s">
        <v>134</v>
      </c>
      <c r="CM11" s="15" t="s">
        <v>134</v>
      </c>
      <c r="CN11" s="15" t="s">
        <v>134</v>
      </c>
      <c r="CO11" s="15" t="s">
        <v>134</v>
      </c>
      <c r="CP11" s="15" t="s">
        <v>134</v>
      </c>
      <c r="CQ11" s="15" t="s">
        <v>134</v>
      </c>
      <c r="CR11" s="15" t="s">
        <v>134</v>
      </c>
      <c r="CS11" s="15" t="s">
        <v>134</v>
      </c>
      <c r="CT11" s="15" t="s">
        <v>134</v>
      </c>
      <c r="CU11" s="15" t="s">
        <v>134</v>
      </c>
      <c r="CV11" s="15" t="s">
        <v>134</v>
      </c>
      <c r="CW11" s="15" t="s">
        <v>134</v>
      </c>
      <c r="CX11" s="15" t="s">
        <v>134</v>
      </c>
      <c r="CY11" s="15" t="s">
        <v>134</v>
      </c>
      <c r="CZ11" s="15" t="s">
        <v>134</v>
      </c>
    </row>
    <row r="12" spans="1:104">
      <c r="B12" s="28"/>
      <c r="C12" s="14" t="s">
        <v>43</v>
      </c>
      <c r="D12" s="15">
        <v>0.3518</v>
      </c>
      <c r="E12" s="15">
        <v>0.40600000000000003</v>
      </c>
      <c r="F12" s="15">
        <v>0.4607</v>
      </c>
      <c r="G12" s="15">
        <v>0.5161</v>
      </c>
      <c r="H12" s="15">
        <v>0.57230000000000003</v>
      </c>
      <c r="I12" s="15">
        <v>0.62939999999999996</v>
      </c>
      <c r="J12" s="15">
        <v>0.68759999999999999</v>
      </c>
      <c r="K12" s="15">
        <v>0.747</v>
      </c>
      <c r="L12" s="15">
        <v>0.80779999999999996</v>
      </c>
      <c r="M12" s="15">
        <v>0.87009999999999998</v>
      </c>
      <c r="N12" s="15">
        <v>0.93410000000000004</v>
      </c>
      <c r="O12" s="15">
        <v>1</v>
      </c>
      <c r="P12" s="15">
        <v>1.0680000000000001</v>
      </c>
      <c r="Q12" s="15">
        <v>1.1379999999999999</v>
      </c>
      <c r="R12" s="15">
        <v>1.2110000000000001</v>
      </c>
      <c r="S12" s="15">
        <v>1.2869999999999999</v>
      </c>
      <c r="T12" s="15">
        <v>1.3660000000000001</v>
      </c>
      <c r="U12" s="15">
        <v>1.4490000000000001</v>
      </c>
      <c r="V12" s="15">
        <v>1.5349999999999999</v>
      </c>
      <c r="W12" s="15">
        <v>1.6259999999999999</v>
      </c>
      <c r="X12" s="15">
        <v>1.722</v>
      </c>
      <c r="Y12" s="15">
        <v>1.823</v>
      </c>
      <c r="Z12" s="15">
        <v>1.931</v>
      </c>
      <c r="AA12" s="15">
        <v>2.0449999999999999</v>
      </c>
      <c r="AB12" s="15">
        <v>2.1680000000000001</v>
      </c>
      <c r="AC12" s="15">
        <v>2.2989999999999999</v>
      </c>
      <c r="AD12" s="15">
        <v>2.4409999999999998</v>
      </c>
      <c r="AE12" s="15">
        <v>2.5950000000000002</v>
      </c>
      <c r="AF12" s="15">
        <v>2.7629999999999999</v>
      </c>
      <c r="AG12" s="15">
        <v>2.948</v>
      </c>
      <c r="AH12" s="15">
        <v>3.153</v>
      </c>
      <c r="AI12" s="15">
        <v>3.3820000000000001</v>
      </c>
      <c r="AJ12" s="15">
        <v>3.64</v>
      </c>
      <c r="AK12" s="15">
        <v>3.9340000000000002</v>
      </c>
      <c r="AL12" s="15">
        <v>4.2759999999999998</v>
      </c>
      <c r="AM12" s="15">
        <v>4.6779999999999999</v>
      </c>
      <c r="AN12" s="15">
        <v>5.1619999999999999</v>
      </c>
      <c r="AO12" s="15">
        <v>5.7619999999999996</v>
      </c>
      <c r="AP12" s="15">
        <v>6.5339999999999998</v>
      </c>
      <c r="AQ12" s="15">
        <v>7.5810000000000004</v>
      </c>
      <c r="AR12" s="15">
        <v>9.1210000000000004</v>
      </c>
      <c r="AS12" s="15">
        <v>11.73</v>
      </c>
      <c r="AT12" s="15">
        <v>17.8</v>
      </c>
      <c r="AU12" s="15" t="s">
        <v>134</v>
      </c>
      <c r="AV12" s="15" t="s">
        <v>134</v>
      </c>
      <c r="AW12" s="15" t="s">
        <v>134</v>
      </c>
      <c r="AX12" s="15" t="s">
        <v>134</v>
      </c>
      <c r="AY12" s="15" t="s">
        <v>134</v>
      </c>
      <c r="AZ12" s="15" t="s">
        <v>134</v>
      </c>
      <c r="BA12" s="15" t="s">
        <v>134</v>
      </c>
      <c r="BB12" s="15" t="s">
        <v>134</v>
      </c>
      <c r="BC12" s="15" t="s">
        <v>134</v>
      </c>
      <c r="BD12" s="15" t="s">
        <v>134</v>
      </c>
      <c r="BE12" s="15" t="s">
        <v>134</v>
      </c>
      <c r="BF12" s="15" t="s">
        <v>134</v>
      </c>
      <c r="BG12" s="15" t="s">
        <v>134</v>
      </c>
      <c r="BH12" s="15" t="s">
        <v>134</v>
      </c>
      <c r="BI12" s="15" t="s">
        <v>134</v>
      </c>
      <c r="BJ12" s="15" t="s">
        <v>134</v>
      </c>
      <c r="BK12" s="15" t="s">
        <v>134</v>
      </c>
      <c r="BL12" s="15" t="s">
        <v>134</v>
      </c>
      <c r="BM12" s="15" t="s">
        <v>134</v>
      </c>
      <c r="BN12" s="15" t="s">
        <v>134</v>
      </c>
      <c r="BO12" s="15" t="s">
        <v>134</v>
      </c>
      <c r="BP12" s="15" t="s">
        <v>134</v>
      </c>
      <c r="BQ12" s="15" t="s">
        <v>134</v>
      </c>
      <c r="BR12" s="15" t="s">
        <v>134</v>
      </c>
      <c r="BS12" s="15" t="s">
        <v>134</v>
      </c>
      <c r="BT12" s="15" t="s">
        <v>134</v>
      </c>
      <c r="BU12" s="15" t="s">
        <v>134</v>
      </c>
      <c r="BV12" s="15" t="s">
        <v>134</v>
      </c>
      <c r="BW12" s="15" t="s">
        <v>134</v>
      </c>
      <c r="BX12" s="15" t="s">
        <v>134</v>
      </c>
      <c r="BY12" s="15" t="s">
        <v>134</v>
      </c>
      <c r="BZ12" s="15" t="s">
        <v>134</v>
      </c>
      <c r="CA12" s="15" t="s">
        <v>134</v>
      </c>
      <c r="CB12" s="15" t="s">
        <v>134</v>
      </c>
      <c r="CC12" s="15" t="s">
        <v>134</v>
      </c>
      <c r="CD12" s="15" t="s">
        <v>134</v>
      </c>
      <c r="CE12" s="15" t="s">
        <v>134</v>
      </c>
      <c r="CF12" s="15" t="s">
        <v>134</v>
      </c>
      <c r="CG12" s="15" t="s">
        <v>134</v>
      </c>
      <c r="CH12" s="15" t="s">
        <v>134</v>
      </c>
      <c r="CI12" s="15" t="s">
        <v>134</v>
      </c>
      <c r="CJ12" s="15" t="s">
        <v>134</v>
      </c>
      <c r="CK12" s="15" t="s">
        <v>134</v>
      </c>
      <c r="CL12" s="15" t="s">
        <v>134</v>
      </c>
      <c r="CM12" s="15" t="s">
        <v>134</v>
      </c>
      <c r="CN12" s="15" t="s">
        <v>134</v>
      </c>
      <c r="CO12" s="15" t="s">
        <v>134</v>
      </c>
      <c r="CP12" s="15" t="s">
        <v>134</v>
      </c>
      <c r="CQ12" s="15" t="s">
        <v>134</v>
      </c>
      <c r="CR12" s="15" t="s">
        <v>134</v>
      </c>
      <c r="CS12" s="15" t="s">
        <v>134</v>
      </c>
      <c r="CT12" s="15" t="s">
        <v>134</v>
      </c>
      <c r="CU12" s="15" t="s">
        <v>134</v>
      </c>
      <c r="CV12" s="15" t="s">
        <v>134</v>
      </c>
      <c r="CW12" s="15" t="s">
        <v>134</v>
      </c>
      <c r="CX12" s="15" t="s">
        <v>134</v>
      </c>
      <c r="CY12" s="15" t="s">
        <v>134</v>
      </c>
      <c r="CZ12" s="15" t="s">
        <v>134</v>
      </c>
    </row>
    <row r="13" spans="1:104">
      <c r="B13" s="28"/>
      <c r="C13" s="14" t="s">
        <v>44</v>
      </c>
      <c r="D13" s="15">
        <v>0.29980000000000001</v>
      </c>
      <c r="E13" s="15">
        <v>0.35339999999999999</v>
      </c>
      <c r="F13" s="15">
        <v>0.40739999999999998</v>
      </c>
      <c r="G13" s="15">
        <v>0.46200000000000002</v>
      </c>
      <c r="H13" s="15">
        <v>0.51729999999999998</v>
      </c>
      <c r="I13" s="15">
        <v>0.57330000000000003</v>
      </c>
      <c r="J13" s="15">
        <v>0.63029999999999997</v>
      </c>
      <c r="K13" s="15">
        <v>0.68830000000000002</v>
      </c>
      <c r="L13" s="15">
        <v>0.74760000000000004</v>
      </c>
      <c r="M13" s="15">
        <v>0.80820000000000003</v>
      </c>
      <c r="N13" s="15">
        <v>0.87039999999999995</v>
      </c>
      <c r="O13" s="15">
        <v>0.93420000000000003</v>
      </c>
      <c r="P13" s="15">
        <v>1</v>
      </c>
      <c r="Q13" s="15">
        <v>1.0680000000000001</v>
      </c>
      <c r="R13" s="15">
        <v>1.1379999999999999</v>
      </c>
      <c r="S13" s="15">
        <v>1.2110000000000001</v>
      </c>
      <c r="T13" s="15">
        <v>1.2869999999999999</v>
      </c>
      <c r="U13" s="15">
        <v>1.3660000000000001</v>
      </c>
      <c r="V13" s="15">
        <v>1.448</v>
      </c>
      <c r="W13" s="15">
        <v>1.5349999999999999</v>
      </c>
      <c r="X13" s="15">
        <v>1.6259999999999999</v>
      </c>
      <c r="Y13" s="15">
        <v>1.7210000000000001</v>
      </c>
      <c r="Z13" s="15">
        <v>1.823</v>
      </c>
      <c r="AA13" s="15">
        <v>1.931</v>
      </c>
      <c r="AB13" s="15">
        <v>2.0449999999999999</v>
      </c>
      <c r="AC13" s="15">
        <v>2.1680000000000001</v>
      </c>
      <c r="AD13" s="15">
        <v>2.2999999999999998</v>
      </c>
      <c r="AE13" s="15">
        <v>2.4430000000000001</v>
      </c>
      <c r="AF13" s="15">
        <v>2.597</v>
      </c>
      <c r="AG13" s="15">
        <v>2.7669999999999999</v>
      </c>
      <c r="AH13" s="15">
        <v>2.9529999999999998</v>
      </c>
      <c r="AI13" s="15">
        <v>3.1589999999999998</v>
      </c>
      <c r="AJ13" s="15">
        <v>3.391</v>
      </c>
      <c r="AK13" s="15">
        <v>3.6520000000000001</v>
      </c>
      <c r="AL13" s="15">
        <v>3.9510000000000001</v>
      </c>
      <c r="AM13" s="15">
        <v>4.298</v>
      </c>
      <c r="AN13" s="15">
        <v>4.7089999999999996</v>
      </c>
      <c r="AO13" s="15">
        <v>5.2060000000000004</v>
      </c>
      <c r="AP13" s="15">
        <v>5.8239999999999998</v>
      </c>
      <c r="AQ13" s="15">
        <v>6.6260000000000003</v>
      </c>
      <c r="AR13" s="15">
        <v>7.7270000000000003</v>
      </c>
      <c r="AS13" s="15">
        <v>9.375</v>
      </c>
      <c r="AT13" s="15">
        <v>12.27</v>
      </c>
      <c r="AU13" s="15">
        <v>19.72</v>
      </c>
      <c r="AV13" s="15" t="s">
        <v>134</v>
      </c>
      <c r="AW13" s="15" t="s">
        <v>134</v>
      </c>
      <c r="AX13" s="15" t="s">
        <v>134</v>
      </c>
      <c r="AY13" s="15" t="s">
        <v>134</v>
      </c>
      <c r="AZ13" s="15" t="s">
        <v>134</v>
      </c>
      <c r="BA13" s="15" t="s">
        <v>134</v>
      </c>
      <c r="BB13" s="15" t="s">
        <v>134</v>
      </c>
      <c r="BC13" s="15" t="s">
        <v>134</v>
      </c>
      <c r="BD13" s="15" t="s">
        <v>134</v>
      </c>
      <c r="BE13" s="15" t="s">
        <v>134</v>
      </c>
      <c r="BF13" s="15" t="s">
        <v>134</v>
      </c>
      <c r="BG13" s="15" t="s">
        <v>134</v>
      </c>
      <c r="BH13" s="15" t="s">
        <v>134</v>
      </c>
      <c r="BI13" s="15" t="s">
        <v>134</v>
      </c>
      <c r="BJ13" s="15" t="s">
        <v>134</v>
      </c>
      <c r="BK13" s="15" t="s">
        <v>134</v>
      </c>
      <c r="BL13" s="15" t="s">
        <v>134</v>
      </c>
      <c r="BM13" s="15" t="s">
        <v>134</v>
      </c>
      <c r="BN13" s="15" t="s">
        <v>134</v>
      </c>
      <c r="BO13" s="15" t="s">
        <v>134</v>
      </c>
      <c r="BP13" s="15" t="s">
        <v>134</v>
      </c>
      <c r="BQ13" s="15" t="s">
        <v>134</v>
      </c>
      <c r="BR13" s="15" t="s">
        <v>134</v>
      </c>
      <c r="BS13" s="15" t="s">
        <v>134</v>
      </c>
      <c r="BT13" s="15" t="s">
        <v>134</v>
      </c>
      <c r="BU13" s="15" t="s">
        <v>134</v>
      </c>
      <c r="BV13" s="15" t="s">
        <v>134</v>
      </c>
      <c r="BW13" s="15" t="s">
        <v>134</v>
      </c>
      <c r="BX13" s="15" t="s">
        <v>134</v>
      </c>
      <c r="BY13" s="15" t="s">
        <v>134</v>
      </c>
      <c r="BZ13" s="15" t="s">
        <v>134</v>
      </c>
      <c r="CA13" s="15" t="s">
        <v>134</v>
      </c>
      <c r="CB13" s="15" t="s">
        <v>134</v>
      </c>
      <c r="CC13" s="15" t="s">
        <v>134</v>
      </c>
      <c r="CD13" s="15" t="s">
        <v>134</v>
      </c>
      <c r="CE13" s="15" t="s">
        <v>134</v>
      </c>
      <c r="CF13" s="15" t="s">
        <v>134</v>
      </c>
      <c r="CG13" s="15" t="s">
        <v>134</v>
      </c>
      <c r="CH13" s="15" t="s">
        <v>134</v>
      </c>
      <c r="CI13" s="15" t="s">
        <v>134</v>
      </c>
      <c r="CJ13" s="15" t="s">
        <v>134</v>
      </c>
      <c r="CK13" s="15" t="s">
        <v>134</v>
      </c>
      <c r="CL13" s="15" t="s">
        <v>134</v>
      </c>
      <c r="CM13" s="15" t="s">
        <v>134</v>
      </c>
      <c r="CN13" s="15" t="s">
        <v>134</v>
      </c>
      <c r="CO13" s="15" t="s">
        <v>134</v>
      </c>
      <c r="CP13" s="15" t="s">
        <v>134</v>
      </c>
      <c r="CQ13" s="15" t="s">
        <v>134</v>
      </c>
      <c r="CR13" s="15" t="s">
        <v>134</v>
      </c>
      <c r="CS13" s="15" t="s">
        <v>134</v>
      </c>
      <c r="CT13" s="15" t="s">
        <v>134</v>
      </c>
      <c r="CU13" s="15" t="s">
        <v>134</v>
      </c>
      <c r="CV13" s="15" t="s">
        <v>134</v>
      </c>
      <c r="CW13" s="15" t="s">
        <v>134</v>
      </c>
      <c r="CX13" s="15" t="s">
        <v>134</v>
      </c>
      <c r="CY13" s="15" t="s">
        <v>134</v>
      </c>
      <c r="CZ13" s="15" t="s">
        <v>134</v>
      </c>
    </row>
    <row r="14" spans="1:104">
      <c r="B14" s="28"/>
      <c r="C14" s="14" t="s">
        <v>45</v>
      </c>
      <c r="D14" s="15">
        <v>0.24809999999999999</v>
      </c>
      <c r="E14" s="15">
        <v>0.3014</v>
      </c>
      <c r="F14" s="15">
        <v>0.35489999999999999</v>
      </c>
      <c r="G14" s="15">
        <v>0.4088</v>
      </c>
      <c r="H14" s="15">
        <v>0.46329999999999999</v>
      </c>
      <c r="I14" s="15">
        <v>0.51839999999999997</v>
      </c>
      <c r="J14" s="15">
        <v>0.57430000000000003</v>
      </c>
      <c r="K14" s="15">
        <v>0.63109999999999999</v>
      </c>
      <c r="L14" s="15">
        <v>0.68899999999999995</v>
      </c>
      <c r="M14" s="15">
        <v>0.74809999999999999</v>
      </c>
      <c r="N14" s="15">
        <v>0.80859999999999999</v>
      </c>
      <c r="O14" s="15">
        <v>0.87060000000000004</v>
      </c>
      <c r="P14" s="15">
        <v>0.93440000000000001</v>
      </c>
      <c r="Q14" s="15">
        <v>1</v>
      </c>
      <c r="R14" s="15">
        <v>1.0680000000000001</v>
      </c>
      <c r="S14" s="15">
        <v>1.1379999999999999</v>
      </c>
      <c r="T14" s="15">
        <v>1.2110000000000001</v>
      </c>
      <c r="U14" s="15">
        <v>1.286</v>
      </c>
      <c r="V14" s="15">
        <v>1.365</v>
      </c>
      <c r="W14" s="15">
        <v>1.448</v>
      </c>
      <c r="X14" s="15">
        <v>1.534</v>
      </c>
      <c r="Y14" s="15">
        <v>1.625</v>
      </c>
      <c r="Z14" s="15">
        <v>1.7210000000000001</v>
      </c>
      <c r="AA14" s="15">
        <v>1.823</v>
      </c>
      <c r="AB14" s="15">
        <v>1.93</v>
      </c>
      <c r="AC14" s="15">
        <v>2.0449999999999999</v>
      </c>
      <c r="AD14" s="15">
        <v>2.169</v>
      </c>
      <c r="AE14" s="15">
        <v>2.3010000000000002</v>
      </c>
      <c r="AF14" s="15">
        <v>2.444</v>
      </c>
      <c r="AG14" s="15">
        <v>2.6</v>
      </c>
      <c r="AH14" s="15">
        <v>2.7709999999999999</v>
      </c>
      <c r="AI14" s="15">
        <v>2.9580000000000002</v>
      </c>
      <c r="AJ14" s="15">
        <v>3.1669999999999998</v>
      </c>
      <c r="AK14" s="15">
        <v>3.4009999999999998</v>
      </c>
      <c r="AL14" s="15">
        <v>3.665</v>
      </c>
      <c r="AM14" s="15">
        <v>3.9689999999999999</v>
      </c>
      <c r="AN14" s="15">
        <v>4.3230000000000004</v>
      </c>
      <c r="AO14" s="15">
        <v>4.7430000000000003</v>
      </c>
      <c r="AP14" s="15">
        <v>5.2539999999999996</v>
      </c>
      <c r="AQ14" s="15">
        <v>5.8929999999999998</v>
      </c>
      <c r="AR14" s="15">
        <v>6.7290000000000001</v>
      </c>
      <c r="AS14" s="15">
        <v>7.891</v>
      </c>
      <c r="AT14" s="15">
        <v>9.6679999999999993</v>
      </c>
      <c r="AU14" s="15">
        <v>12.92</v>
      </c>
      <c r="AV14" s="15">
        <v>22.55</v>
      </c>
      <c r="AW14" s="15" t="s">
        <v>134</v>
      </c>
      <c r="AX14" s="15" t="s">
        <v>134</v>
      </c>
      <c r="AY14" s="15" t="s">
        <v>134</v>
      </c>
      <c r="AZ14" s="15" t="s">
        <v>134</v>
      </c>
      <c r="BA14" s="15" t="s">
        <v>134</v>
      </c>
      <c r="BB14" s="15" t="s">
        <v>134</v>
      </c>
      <c r="BC14" s="15" t="s">
        <v>134</v>
      </c>
      <c r="BD14" s="15" t="s">
        <v>134</v>
      </c>
      <c r="BE14" s="15" t="s">
        <v>134</v>
      </c>
      <c r="BF14" s="15" t="s">
        <v>134</v>
      </c>
      <c r="BG14" s="15" t="s">
        <v>134</v>
      </c>
      <c r="BH14" s="15" t="s">
        <v>134</v>
      </c>
      <c r="BI14" s="15" t="s">
        <v>134</v>
      </c>
      <c r="BJ14" s="15" t="s">
        <v>134</v>
      </c>
      <c r="BK14" s="15" t="s">
        <v>134</v>
      </c>
      <c r="BL14" s="15" t="s">
        <v>134</v>
      </c>
      <c r="BM14" s="15" t="s">
        <v>134</v>
      </c>
      <c r="BN14" s="15" t="s">
        <v>134</v>
      </c>
      <c r="BO14" s="15" t="s">
        <v>134</v>
      </c>
      <c r="BP14" s="15" t="s">
        <v>134</v>
      </c>
      <c r="BQ14" s="15" t="s">
        <v>134</v>
      </c>
      <c r="BR14" s="15" t="s">
        <v>134</v>
      </c>
      <c r="BS14" s="15" t="s">
        <v>134</v>
      </c>
      <c r="BT14" s="15" t="s">
        <v>134</v>
      </c>
      <c r="BU14" s="15" t="s">
        <v>134</v>
      </c>
      <c r="BV14" s="15" t="s">
        <v>134</v>
      </c>
      <c r="BW14" s="15" t="s">
        <v>134</v>
      </c>
      <c r="BX14" s="15" t="s">
        <v>134</v>
      </c>
      <c r="BY14" s="15" t="s">
        <v>134</v>
      </c>
      <c r="BZ14" s="15" t="s">
        <v>134</v>
      </c>
      <c r="CA14" s="15" t="s">
        <v>134</v>
      </c>
      <c r="CB14" s="15" t="s">
        <v>134</v>
      </c>
      <c r="CC14" s="15" t="s">
        <v>134</v>
      </c>
      <c r="CD14" s="15" t="s">
        <v>134</v>
      </c>
      <c r="CE14" s="15" t="s">
        <v>134</v>
      </c>
      <c r="CF14" s="15" t="s">
        <v>134</v>
      </c>
      <c r="CG14" s="15" t="s">
        <v>134</v>
      </c>
      <c r="CH14" s="15" t="s">
        <v>134</v>
      </c>
      <c r="CI14" s="15" t="s">
        <v>134</v>
      </c>
      <c r="CJ14" s="15" t="s">
        <v>134</v>
      </c>
      <c r="CK14" s="15" t="s">
        <v>134</v>
      </c>
      <c r="CL14" s="15" t="s">
        <v>134</v>
      </c>
      <c r="CM14" s="15" t="s">
        <v>134</v>
      </c>
      <c r="CN14" s="15" t="s">
        <v>134</v>
      </c>
      <c r="CO14" s="15" t="s">
        <v>134</v>
      </c>
      <c r="CP14" s="15" t="s">
        <v>134</v>
      </c>
      <c r="CQ14" s="15" t="s">
        <v>134</v>
      </c>
      <c r="CR14" s="15" t="s">
        <v>134</v>
      </c>
      <c r="CS14" s="15" t="s">
        <v>134</v>
      </c>
      <c r="CT14" s="15" t="s">
        <v>134</v>
      </c>
      <c r="CU14" s="15" t="s">
        <v>134</v>
      </c>
      <c r="CV14" s="15" t="s">
        <v>134</v>
      </c>
      <c r="CW14" s="15" t="s">
        <v>134</v>
      </c>
      <c r="CX14" s="15" t="s">
        <v>134</v>
      </c>
      <c r="CY14" s="15" t="s">
        <v>134</v>
      </c>
      <c r="CZ14" s="15" t="s">
        <v>134</v>
      </c>
    </row>
    <row r="15" spans="1:104">
      <c r="B15" s="28"/>
      <c r="C15" s="14" t="s">
        <v>46</v>
      </c>
      <c r="D15" s="15">
        <v>0.1968</v>
      </c>
      <c r="E15" s="15">
        <v>0.24979999999999999</v>
      </c>
      <c r="F15" s="15">
        <v>0.3029</v>
      </c>
      <c r="G15" s="15">
        <v>0.35630000000000001</v>
      </c>
      <c r="H15" s="15">
        <v>0.41010000000000002</v>
      </c>
      <c r="I15" s="15">
        <v>0.46439999999999998</v>
      </c>
      <c r="J15" s="15">
        <v>0.51939999999999997</v>
      </c>
      <c r="K15" s="15">
        <v>0.57520000000000004</v>
      </c>
      <c r="L15" s="15">
        <v>0.63190000000000002</v>
      </c>
      <c r="M15" s="15">
        <v>0.68959999999999999</v>
      </c>
      <c r="N15" s="15">
        <v>0.74860000000000004</v>
      </c>
      <c r="O15" s="15">
        <v>0.80900000000000005</v>
      </c>
      <c r="P15" s="15">
        <v>0.87090000000000001</v>
      </c>
      <c r="Q15" s="15">
        <v>0.9345</v>
      </c>
      <c r="R15" s="15">
        <v>1</v>
      </c>
      <c r="S15" s="15">
        <v>1.0680000000000001</v>
      </c>
      <c r="T15" s="15">
        <v>1.1379999999999999</v>
      </c>
      <c r="U15" s="15">
        <v>1.21</v>
      </c>
      <c r="V15" s="15">
        <v>1.286</v>
      </c>
      <c r="W15" s="15">
        <v>1.365</v>
      </c>
      <c r="X15" s="15">
        <v>1.4470000000000001</v>
      </c>
      <c r="Y15" s="15">
        <v>1.534</v>
      </c>
      <c r="Z15" s="15">
        <v>1.625</v>
      </c>
      <c r="AA15" s="15">
        <v>1.7210000000000001</v>
      </c>
      <c r="AB15" s="15">
        <v>1.823</v>
      </c>
      <c r="AC15" s="15">
        <v>1.931</v>
      </c>
      <c r="AD15" s="15">
        <v>2.0459999999999998</v>
      </c>
      <c r="AE15" s="15">
        <v>2.17</v>
      </c>
      <c r="AF15" s="15">
        <v>2.3029999999999999</v>
      </c>
      <c r="AG15" s="15">
        <v>2.4470000000000001</v>
      </c>
      <c r="AH15" s="15">
        <v>2.6040000000000001</v>
      </c>
      <c r="AI15" s="15">
        <v>2.7749999999999999</v>
      </c>
      <c r="AJ15" s="15">
        <v>2.9649999999999999</v>
      </c>
      <c r="AK15" s="15">
        <v>3.1760000000000002</v>
      </c>
      <c r="AL15" s="15">
        <v>3.4119999999999999</v>
      </c>
      <c r="AM15" s="15">
        <v>3.681</v>
      </c>
      <c r="AN15" s="15">
        <v>3.99</v>
      </c>
      <c r="AO15" s="15">
        <v>4.351</v>
      </c>
      <c r="AP15" s="15">
        <v>4.7809999999999997</v>
      </c>
      <c r="AQ15" s="15">
        <v>5.3070000000000004</v>
      </c>
      <c r="AR15" s="15">
        <v>5.97</v>
      </c>
      <c r="AS15" s="15">
        <v>6.8440000000000003</v>
      </c>
      <c r="AT15" s="15">
        <v>8.077</v>
      </c>
      <c r="AU15" s="15">
        <v>10.01</v>
      </c>
      <c r="AV15" s="15">
        <v>13.73</v>
      </c>
      <c r="AW15" s="15">
        <v>27.25</v>
      </c>
      <c r="AX15" s="15" t="s">
        <v>134</v>
      </c>
      <c r="AY15" s="15" t="s">
        <v>134</v>
      </c>
      <c r="AZ15" s="15" t="s">
        <v>134</v>
      </c>
      <c r="BA15" s="15" t="s">
        <v>134</v>
      </c>
      <c r="BB15" s="15" t="s">
        <v>134</v>
      </c>
      <c r="BC15" s="15" t="s">
        <v>134</v>
      </c>
      <c r="BD15" s="15" t="s">
        <v>134</v>
      </c>
      <c r="BE15" s="15" t="s">
        <v>134</v>
      </c>
      <c r="BF15" s="15" t="s">
        <v>134</v>
      </c>
      <c r="BG15" s="15" t="s">
        <v>134</v>
      </c>
      <c r="BH15" s="15" t="s">
        <v>134</v>
      </c>
      <c r="BI15" s="15" t="s">
        <v>134</v>
      </c>
      <c r="BJ15" s="15" t="s">
        <v>134</v>
      </c>
      <c r="BK15" s="15" t="s">
        <v>134</v>
      </c>
      <c r="BL15" s="15" t="s">
        <v>134</v>
      </c>
      <c r="BM15" s="15" t="s">
        <v>134</v>
      </c>
      <c r="BN15" s="15" t="s">
        <v>134</v>
      </c>
      <c r="BO15" s="15" t="s">
        <v>134</v>
      </c>
      <c r="BP15" s="15" t="s">
        <v>134</v>
      </c>
      <c r="BQ15" s="15" t="s">
        <v>134</v>
      </c>
      <c r="BR15" s="15" t="s">
        <v>134</v>
      </c>
      <c r="BS15" s="15" t="s">
        <v>134</v>
      </c>
      <c r="BT15" s="15" t="s">
        <v>134</v>
      </c>
      <c r="BU15" s="15" t="s">
        <v>134</v>
      </c>
      <c r="BV15" s="15" t="s">
        <v>134</v>
      </c>
      <c r="BW15" s="15" t="s">
        <v>134</v>
      </c>
      <c r="BX15" s="15" t="s">
        <v>134</v>
      </c>
      <c r="BY15" s="15" t="s">
        <v>134</v>
      </c>
      <c r="BZ15" s="15" t="s">
        <v>134</v>
      </c>
      <c r="CA15" s="15" t="s">
        <v>134</v>
      </c>
      <c r="CB15" s="15" t="s">
        <v>134</v>
      </c>
      <c r="CC15" s="15" t="s">
        <v>134</v>
      </c>
      <c r="CD15" s="15" t="s">
        <v>134</v>
      </c>
      <c r="CE15" s="15" t="s">
        <v>134</v>
      </c>
      <c r="CF15" s="15" t="s">
        <v>134</v>
      </c>
      <c r="CG15" s="15" t="s">
        <v>134</v>
      </c>
      <c r="CH15" s="15" t="s">
        <v>134</v>
      </c>
      <c r="CI15" s="15" t="s">
        <v>134</v>
      </c>
      <c r="CJ15" s="15" t="s">
        <v>134</v>
      </c>
      <c r="CK15" s="15" t="s">
        <v>134</v>
      </c>
      <c r="CL15" s="15" t="s">
        <v>134</v>
      </c>
      <c r="CM15" s="15" t="s">
        <v>134</v>
      </c>
      <c r="CN15" s="15" t="s">
        <v>134</v>
      </c>
      <c r="CO15" s="15" t="s">
        <v>134</v>
      </c>
      <c r="CP15" s="15" t="s">
        <v>134</v>
      </c>
      <c r="CQ15" s="15" t="s">
        <v>134</v>
      </c>
      <c r="CR15" s="15" t="s">
        <v>134</v>
      </c>
      <c r="CS15" s="15" t="s">
        <v>134</v>
      </c>
      <c r="CT15" s="15" t="s">
        <v>134</v>
      </c>
      <c r="CU15" s="15" t="s">
        <v>134</v>
      </c>
      <c r="CV15" s="15" t="s">
        <v>134</v>
      </c>
      <c r="CW15" s="15" t="s">
        <v>134</v>
      </c>
      <c r="CX15" s="15" t="s">
        <v>134</v>
      </c>
      <c r="CY15" s="15" t="s">
        <v>134</v>
      </c>
      <c r="CZ15" s="15" t="s">
        <v>134</v>
      </c>
    </row>
    <row r="16" spans="1:104">
      <c r="B16" s="28"/>
      <c r="C16" s="14" t="s">
        <v>47</v>
      </c>
      <c r="D16" s="15">
        <v>0.14560000000000001</v>
      </c>
      <c r="E16" s="15">
        <v>0.19839999999999999</v>
      </c>
      <c r="F16" s="15">
        <v>0.25119999999999998</v>
      </c>
      <c r="G16" s="15">
        <v>0.30420000000000003</v>
      </c>
      <c r="H16" s="15">
        <v>0.35749999999999998</v>
      </c>
      <c r="I16" s="15">
        <v>0.41120000000000001</v>
      </c>
      <c r="J16" s="15">
        <v>0.46550000000000002</v>
      </c>
      <c r="K16" s="15">
        <v>0.52029999999999998</v>
      </c>
      <c r="L16" s="15">
        <v>0.57599999999999996</v>
      </c>
      <c r="M16" s="15">
        <v>0.63260000000000005</v>
      </c>
      <c r="N16" s="15">
        <v>0.69020000000000004</v>
      </c>
      <c r="O16" s="15">
        <v>0.74909999999999999</v>
      </c>
      <c r="P16" s="15">
        <v>0.80930000000000002</v>
      </c>
      <c r="Q16" s="15">
        <v>0.87109999999999999</v>
      </c>
      <c r="R16" s="15">
        <v>0.93459999999999999</v>
      </c>
      <c r="S16" s="15">
        <v>1</v>
      </c>
      <c r="T16" s="15">
        <v>1.0680000000000001</v>
      </c>
      <c r="U16" s="15">
        <v>1.1379999999999999</v>
      </c>
      <c r="V16" s="15">
        <v>1.21</v>
      </c>
      <c r="W16" s="15">
        <v>1.286</v>
      </c>
      <c r="X16" s="15">
        <v>1.365</v>
      </c>
      <c r="Y16" s="15">
        <v>1.4470000000000001</v>
      </c>
      <c r="Z16" s="15">
        <v>1.534</v>
      </c>
      <c r="AA16" s="15">
        <v>1.625</v>
      </c>
      <c r="AB16" s="15">
        <v>1.7210000000000001</v>
      </c>
      <c r="AC16" s="15">
        <v>1.823</v>
      </c>
      <c r="AD16" s="15">
        <v>1.931</v>
      </c>
      <c r="AE16" s="15">
        <v>2.0470000000000002</v>
      </c>
      <c r="AF16" s="15">
        <v>2.1709999999999998</v>
      </c>
      <c r="AG16" s="15">
        <v>2.3050000000000002</v>
      </c>
      <c r="AH16" s="15">
        <v>2.4500000000000002</v>
      </c>
      <c r="AI16" s="15">
        <v>2.6080000000000001</v>
      </c>
      <c r="AJ16" s="15">
        <v>2.7810000000000001</v>
      </c>
      <c r="AK16" s="15">
        <v>2.972</v>
      </c>
      <c r="AL16" s="15">
        <v>3.1850000000000001</v>
      </c>
      <c r="AM16" s="15">
        <v>3.4249999999999998</v>
      </c>
      <c r="AN16" s="15">
        <v>3.698</v>
      </c>
      <c r="AO16" s="15">
        <v>4.0129999999999999</v>
      </c>
      <c r="AP16" s="15">
        <v>4.3819999999999997</v>
      </c>
      <c r="AQ16" s="15">
        <v>4.8230000000000004</v>
      </c>
      <c r="AR16" s="15">
        <v>5.3650000000000002</v>
      </c>
      <c r="AS16" s="15">
        <v>6.0540000000000003</v>
      </c>
      <c r="AT16" s="15">
        <v>6.9729999999999999</v>
      </c>
      <c r="AU16" s="15">
        <v>8.2870000000000008</v>
      </c>
      <c r="AV16" s="15">
        <v>10.41</v>
      </c>
      <c r="AW16" s="15">
        <v>14.75</v>
      </c>
      <c r="AX16" s="15">
        <v>37.28</v>
      </c>
      <c r="AY16" s="15" t="s">
        <v>134</v>
      </c>
      <c r="AZ16" s="15" t="s">
        <v>134</v>
      </c>
      <c r="BA16" s="15" t="s">
        <v>134</v>
      </c>
      <c r="BB16" s="15" t="s">
        <v>134</v>
      </c>
      <c r="BC16" s="15" t="s">
        <v>134</v>
      </c>
      <c r="BD16" s="15" t="s">
        <v>134</v>
      </c>
      <c r="BE16" s="15" t="s">
        <v>134</v>
      </c>
      <c r="BF16" s="15" t="s">
        <v>134</v>
      </c>
      <c r="BG16" s="15" t="s">
        <v>134</v>
      </c>
      <c r="BH16" s="15" t="s">
        <v>134</v>
      </c>
      <c r="BI16" s="15" t="s">
        <v>134</v>
      </c>
      <c r="BJ16" s="15" t="s">
        <v>134</v>
      </c>
      <c r="BK16" s="15" t="s">
        <v>134</v>
      </c>
      <c r="BL16" s="15" t="s">
        <v>134</v>
      </c>
      <c r="BM16" s="15" t="s">
        <v>134</v>
      </c>
      <c r="BN16" s="15" t="s">
        <v>134</v>
      </c>
      <c r="BO16" s="15" t="s">
        <v>134</v>
      </c>
      <c r="BP16" s="15" t="s">
        <v>134</v>
      </c>
      <c r="BQ16" s="15" t="s">
        <v>134</v>
      </c>
      <c r="BR16" s="15" t="s">
        <v>134</v>
      </c>
      <c r="BS16" s="15" t="s">
        <v>134</v>
      </c>
      <c r="BT16" s="15" t="s">
        <v>134</v>
      </c>
      <c r="BU16" s="15" t="s">
        <v>134</v>
      </c>
      <c r="BV16" s="15" t="s">
        <v>134</v>
      </c>
      <c r="BW16" s="15" t="s">
        <v>134</v>
      </c>
      <c r="BX16" s="15" t="s">
        <v>134</v>
      </c>
      <c r="BY16" s="15" t="s">
        <v>134</v>
      </c>
      <c r="BZ16" s="15" t="s">
        <v>134</v>
      </c>
      <c r="CA16" s="15" t="s">
        <v>134</v>
      </c>
      <c r="CB16" s="15" t="s">
        <v>134</v>
      </c>
      <c r="CC16" s="15" t="s">
        <v>134</v>
      </c>
      <c r="CD16" s="15" t="s">
        <v>134</v>
      </c>
      <c r="CE16" s="15" t="s">
        <v>134</v>
      </c>
      <c r="CF16" s="15" t="s">
        <v>134</v>
      </c>
      <c r="CG16" s="15" t="s">
        <v>134</v>
      </c>
      <c r="CH16" s="15" t="s">
        <v>134</v>
      </c>
      <c r="CI16" s="15" t="s">
        <v>134</v>
      </c>
      <c r="CJ16" s="15" t="s">
        <v>134</v>
      </c>
      <c r="CK16" s="15" t="s">
        <v>134</v>
      </c>
      <c r="CL16" s="15" t="s">
        <v>134</v>
      </c>
      <c r="CM16" s="15" t="s">
        <v>134</v>
      </c>
      <c r="CN16" s="15" t="s">
        <v>134</v>
      </c>
      <c r="CO16" s="15" t="s">
        <v>134</v>
      </c>
      <c r="CP16" s="15" t="s">
        <v>134</v>
      </c>
      <c r="CQ16" s="15" t="s">
        <v>134</v>
      </c>
      <c r="CR16" s="15" t="s">
        <v>134</v>
      </c>
      <c r="CS16" s="15" t="s">
        <v>134</v>
      </c>
      <c r="CT16" s="15" t="s">
        <v>134</v>
      </c>
      <c r="CU16" s="15" t="s">
        <v>134</v>
      </c>
      <c r="CV16" s="15" t="s">
        <v>134</v>
      </c>
      <c r="CW16" s="15" t="s">
        <v>134</v>
      </c>
      <c r="CX16" s="15" t="s">
        <v>134</v>
      </c>
      <c r="CY16" s="15" t="s">
        <v>134</v>
      </c>
      <c r="CZ16" s="15" t="s">
        <v>134</v>
      </c>
    </row>
    <row r="17" spans="2:104">
      <c r="B17" s="28"/>
      <c r="C17" s="14" t="s">
        <v>48</v>
      </c>
      <c r="D17" s="15">
        <v>9.4409999999999994E-2</v>
      </c>
      <c r="E17" s="15">
        <v>0.1472</v>
      </c>
      <c r="F17" s="15">
        <v>0.19989999999999999</v>
      </c>
      <c r="G17" s="15">
        <v>0.25259999999999999</v>
      </c>
      <c r="H17" s="15">
        <v>0.30549999999999999</v>
      </c>
      <c r="I17" s="15">
        <v>0.35870000000000002</v>
      </c>
      <c r="J17" s="15">
        <v>0.4123</v>
      </c>
      <c r="K17" s="15">
        <v>0.46639999999999998</v>
      </c>
      <c r="L17" s="15">
        <v>0.5212</v>
      </c>
      <c r="M17" s="15">
        <v>0.57669999999999999</v>
      </c>
      <c r="N17" s="15">
        <v>0.63319999999999999</v>
      </c>
      <c r="O17" s="15">
        <v>0.69069999999999998</v>
      </c>
      <c r="P17" s="15">
        <v>0.74950000000000006</v>
      </c>
      <c r="Q17" s="15">
        <v>0.80959999999999999</v>
      </c>
      <c r="R17" s="15">
        <v>0.87129999999999996</v>
      </c>
      <c r="S17" s="15">
        <v>0.93469999999999998</v>
      </c>
      <c r="T17" s="15">
        <v>1</v>
      </c>
      <c r="U17" s="15">
        <v>1.0669999999999999</v>
      </c>
      <c r="V17" s="15">
        <v>1.137</v>
      </c>
      <c r="W17" s="15">
        <v>1.21</v>
      </c>
      <c r="X17" s="15">
        <v>1.2849999999999999</v>
      </c>
      <c r="Y17" s="15">
        <v>1.3640000000000001</v>
      </c>
      <c r="Z17" s="15">
        <v>1.4470000000000001</v>
      </c>
      <c r="AA17" s="15">
        <v>1.5329999999999999</v>
      </c>
      <c r="AB17" s="15">
        <v>1.625</v>
      </c>
      <c r="AC17" s="15">
        <v>1.7210000000000001</v>
      </c>
      <c r="AD17" s="15">
        <v>1.823</v>
      </c>
      <c r="AE17" s="15">
        <v>1.9319999999999999</v>
      </c>
      <c r="AF17" s="15">
        <v>2.048</v>
      </c>
      <c r="AG17" s="15">
        <v>2.173</v>
      </c>
      <c r="AH17" s="15">
        <v>2.3069999999999999</v>
      </c>
      <c r="AI17" s="15">
        <v>2.4529999999999998</v>
      </c>
      <c r="AJ17" s="15">
        <v>2.6120000000000001</v>
      </c>
      <c r="AK17" s="15">
        <v>2.7869999999999999</v>
      </c>
      <c r="AL17" s="15">
        <v>2.98</v>
      </c>
      <c r="AM17" s="15">
        <v>3.1960000000000002</v>
      </c>
      <c r="AN17" s="15">
        <v>3.44</v>
      </c>
      <c r="AO17" s="15">
        <v>3.7170000000000001</v>
      </c>
      <c r="AP17" s="15">
        <v>4.0380000000000003</v>
      </c>
      <c r="AQ17" s="15">
        <v>4.4160000000000004</v>
      </c>
      <c r="AR17" s="15">
        <v>4.8689999999999998</v>
      </c>
      <c r="AS17" s="15">
        <v>5.43</v>
      </c>
      <c r="AT17" s="15">
        <v>6.1479999999999997</v>
      </c>
      <c r="AU17" s="15">
        <v>7.1159999999999997</v>
      </c>
      <c r="AV17" s="15">
        <v>8.5269999999999992</v>
      </c>
      <c r="AW17" s="15">
        <v>10.88</v>
      </c>
      <c r="AX17" s="15">
        <v>16.09</v>
      </c>
      <c r="AY17" s="15">
        <v>101.2</v>
      </c>
      <c r="AZ17" s="15" t="s">
        <v>134</v>
      </c>
      <c r="BA17" s="15" t="s">
        <v>134</v>
      </c>
      <c r="BB17" s="15" t="s">
        <v>134</v>
      </c>
      <c r="BC17" s="15" t="s">
        <v>134</v>
      </c>
      <c r="BD17" s="15" t="s">
        <v>134</v>
      </c>
      <c r="BE17" s="15" t="s">
        <v>134</v>
      </c>
      <c r="BF17" s="15" t="s">
        <v>134</v>
      </c>
      <c r="BG17" s="15" t="s">
        <v>134</v>
      </c>
      <c r="BH17" s="15" t="s">
        <v>134</v>
      </c>
      <c r="BI17" s="15" t="s">
        <v>134</v>
      </c>
      <c r="BJ17" s="15" t="s">
        <v>134</v>
      </c>
      <c r="BK17" s="15" t="s">
        <v>134</v>
      </c>
      <c r="BL17" s="15" t="s">
        <v>134</v>
      </c>
      <c r="BM17" s="15" t="s">
        <v>134</v>
      </c>
      <c r="BN17" s="15" t="s">
        <v>134</v>
      </c>
      <c r="BO17" s="15" t="s">
        <v>134</v>
      </c>
      <c r="BP17" s="15" t="s">
        <v>134</v>
      </c>
      <c r="BQ17" s="15" t="s">
        <v>134</v>
      </c>
      <c r="BR17" s="15" t="s">
        <v>134</v>
      </c>
      <c r="BS17" s="15" t="s">
        <v>134</v>
      </c>
      <c r="BT17" s="15" t="s">
        <v>134</v>
      </c>
      <c r="BU17" s="15" t="s">
        <v>134</v>
      </c>
      <c r="BV17" s="15" t="s">
        <v>134</v>
      </c>
      <c r="BW17" s="15" t="s">
        <v>134</v>
      </c>
      <c r="BX17" s="15" t="s">
        <v>134</v>
      </c>
      <c r="BY17" s="15" t="s">
        <v>134</v>
      </c>
      <c r="BZ17" s="15" t="s">
        <v>134</v>
      </c>
      <c r="CA17" s="15" t="s">
        <v>134</v>
      </c>
      <c r="CB17" s="15" t="s">
        <v>134</v>
      </c>
      <c r="CC17" s="15" t="s">
        <v>134</v>
      </c>
      <c r="CD17" s="15" t="s">
        <v>134</v>
      </c>
      <c r="CE17" s="15" t="s">
        <v>134</v>
      </c>
      <c r="CF17" s="15" t="s">
        <v>134</v>
      </c>
      <c r="CG17" s="15" t="s">
        <v>134</v>
      </c>
      <c r="CH17" s="15" t="s">
        <v>134</v>
      </c>
      <c r="CI17" s="15" t="s">
        <v>134</v>
      </c>
      <c r="CJ17" s="15" t="s">
        <v>134</v>
      </c>
      <c r="CK17" s="15" t="s">
        <v>134</v>
      </c>
      <c r="CL17" s="15" t="s">
        <v>134</v>
      </c>
      <c r="CM17" s="15" t="s">
        <v>134</v>
      </c>
      <c r="CN17" s="15" t="s">
        <v>134</v>
      </c>
      <c r="CO17" s="15" t="s">
        <v>134</v>
      </c>
      <c r="CP17" s="15" t="s">
        <v>134</v>
      </c>
      <c r="CQ17" s="15" t="s">
        <v>134</v>
      </c>
      <c r="CR17" s="15" t="s">
        <v>134</v>
      </c>
      <c r="CS17" s="15" t="s">
        <v>134</v>
      </c>
      <c r="CT17" s="15" t="s">
        <v>134</v>
      </c>
      <c r="CU17" s="15" t="s">
        <v>134</v>
      </c>
      <c r="CV17" s="15" t="s">
        <v>134</v>
      </c>
      <c r="CW17" s="15" t="s">
        <v>134</v>
      </c>
      <c r="CX17" s="15" t="s">
        <v>134</v>
      </c>
      <c r="CY17" s="15" t="s">
        <v>134</v>
      </c>
      <c r="CZ17" s="15" t="s">
        <v>134</v>
      </c>
    </row>
    <row r="18" spans="2:104">
      <c r="B18" s="28"/>
      <c r="C18" s="14" t="s">
        <v>49</v>
      </c>
      <c r="D18" s="15">
        <v>4.301E-2</v>
      </c>
      <c r="E18" s="15">
        <v>9.5869999999999997E-2</v>
      </c>
      <c r="F18" s="15">
        <v>0.14860000000000001</v>
      </c>
      <c r="G18" s="15">
        <v>0.20119999999999999</v>
      </c>
      <c r="H18" s="15">
        <v>0.25390000000000001</v>
      </c>
      <c r="I18" s="15">
        <v>0.30669999999999997</v>
      </c>
      <c r="J18" s="15">
        <v>0.35980000000000001</v>
      </c>
      <c r="K18" s="15">
        <v>0.4133</v>
      </c>
      <c r="L18" s="15">
        <v>0.46729999999999999</v>
      </c>
      <c r="M18" s="15">
        <v>0.52200000000000002</v>
      </c>
      <c r="N18" s="15">
        <v>0.57740000000000002</v>
      </c>
      <c r="O18" s="15">
        <v>0.63380000000000003</v>
      </c>
      <c r="P18" s="15">
        <v>0.69120000000000004</v>
      </c>
      <c r="Q18" s="15">
        <v>0.74980000000000002</v>
      </c>
      <c r="R18" s="15">
        <v>0.80979999999999996</v>
      </c>
      <c r="S18" s="15">
        <v>0.87139999999999995</v>
      </c>
      <c r="T18" s="15">
        <v>0.93469999999999998</v>
      </c>
      <c r="U18" s="15">
        <v>1</v>
      </c>
      <c r="V18" s="15">
        <v>1.0669999999999999</v>
      </c>
      <c r="W18" s="15">
        <v>1.137</v>
      </c>
      <c r="X18" s="15">
        <v>1.21</v>
      </c>
      <c r="Y18" s="15">
        <v>1.2849999999999999</v>
      </c>
      <c r="Z18" s="15">
        <v>1.3640000000000001</v>
      </c>
      <c r="AA18" s="15">
        <v>1.4470000000000001</v>
      </c>
      <c r="AB18" s="15">
        <v>1.5329999999999999</v>
      </c>
      <c r="AC18" s="15">
        <v>1.625</v>
      </c>
      <c r="AD18" s="15">
        <v>1.7210000000000001</v>
      </c>
      <c r="AE18" s="15">
        <v>1.8240000000000001</v>
      </c>
      <c r="AF18" s="15">
        <v>1.9330000000000001</v>
      </c>
      <c r="AG18" s="15">
        <v>2.0499999999999998</v>
      </c>
      <c r="AH18" s="15">
        <v>2.1749999999999998</v>
      </c>
      <c r="AI18" s="15">
        <v>2.31</v>
      </c>
      <c r="AJ18" s="15">
        <v>2.4569999999999999</v>
      </c>
      <c r="AK18" s="15">
        <v>2.6179999999999999</v>
      </c>
      <c r="AL18" s="15">
        <v>2.794</v>
      </c>
      <c r="AM18" s="15">
        <v>2.99</v>
      </c>
      <c r="AN18" s="15">
        <v>3.2080000000000002</v>
      </c>
      <c r="AO18" s="15">
        <v>3.4550000000000001</v>
      </c>
      <c r="AP18" s="15">
        <v>3.738</v>
      </c>
      <c r="AQ18" s="15">
        <v>4.0659999999999998</v>
      </c>
      <c r="AR18" s="15">
        <v>4.4530000000000003</v>
      </c>
      <c r="AS18" s="15">
        <v>4.92</v>
      </c>
      <c r="AT18" s="15">
        <v>5.5010000000000003</v>
      </c>
      <c r="AU18" s="15">
        <v>6.2519999999999998</v>
      </c>
      <c r="AV18" s="15">
        <v>7.2779999999999996</v>
      </c>
      <c r="AW18" s="15">
        <v>8.8019999999999996</v>
      </c>
      <c r="AX18" s="15">
        <v>11.44</v>
      </c>
      <c r="AY18" s="15">
        <v>17.93</v>
      </c>
      <c r="AZ18" s="15" t="s">
        <v>134</v>
      </c>
      <c r="BA18" s="15" t="s">
        <v>134</v>
      </c>
      <c r="BB18" s="15" t="s">
        <v>134</v>
      </c>
      <c r="BC18" s="15" t="s">
        <v>134</v>
      </c>
      <c r="BD18" s="15" t="s">
        <v>134</v>
      </c>
      <c r="BE18" s="15" t="s">
        <v>134</v>
      </c>
      <c r="BF18" s="15" t="s">
        <v>134</v>
      </c>
      <c r="BG18" s="15" t="s">
        <v>134</v>
      </c>
      <c r="BH18" s="15" t="s">
        <v>134</v>
      </c>
      <c r="BI18" s="15" t="s">
        <v>134</v>
      </c>
      <c r="BJ18" s="15" t="s">
        <v>134</v>
      </c>
      <c r="BK18" s="15" t="s">
        <v>134</v>
      </c>
      <c r="BL18" s="15" t="s">
        <v>134</v>
      </c>
      <c r="BM18" s="15" t="s">
        <v>134</v>
      </c>
      <c r="BN18" s="15" t="s">
        <v>134</v>
      </c>
      <c r="BO18" s="15" t="s">
        <v>134</v>
      </c>
      <c r="BP18" s="15" t="s">
        <v>134</v>
      </c>
      <c r="BQ18" s="15" t="s">
        <v>134</v>
      </c>
      <c r="BR18" s="15" t="s">
        <v>134</v>
      </c>
      <c r="BS18" s="15" t="s">
        <v>134</v>
      </c>
      <c r="BT18" s="15" t="s">
        <v>134</v>
      </c>
      <c r="BU18" s="15" t="s">
        <v>134</v>
      </c>
      <c r="BV18" s="15" t="s">
        <v>134</v>
      </c>
      <c r="BW18" s="15" t="s">
        <v>134</v>
      </c>
      <c r="BX18" s="15" t="s">
        <v>134</v>
      </c>
      <c r="BY18" s="15" t="s">
        <v>134</v>
      </c>
      <c r="BZ18" s="15" t="s">
        <v>134</v>
      </c>
      <c r="CA18" s="15" t="s">
        <v>134</v>
      </c>
      <c r="CB18" s="15" t="s">
        <v>134</v>
      </c>
      <c r="CC18" s="15" t="s">
        <v>134</v>
      </c>
      <c r="CD18" s="15" t="s">
        <v>134</v>
      </c>
      <c r="CE18" s="15" t="s">
        <v>134</v>
      </c>
      <c r="CF18" s="15" t="s">
        <v>134</v>
      </c>
      <c r="CG18" s="15" t="s">
        <v>134</v>
      </c>
      <c r="CH18" s="15" t="s">
        <v>134</v>
      </c>
      <c r="CI18" s="15" t="s">
        <v>134</v>
      </c>
      <c r="CJ18" s="15" t="s">
        <v>134</v>
      </c>
      <c r="CK18" s="15" t="s">
        <v>134</v>
      </c>
      <c r="CL18" s="15" t="s">
        <v>134</v>
      </c>
      <c r="CM18" s="15" t="s">
        <v>134</v>
      </c>
      <c r="CN18" s="15" t="s">
        <v>134</v>
      </c>
      <c r="CO18" s="15" t="s">
        <v>134</v>
      </c>
      <c r="CP18" s="15" t="s">
        <v>134</v>
      </c>
      <c r="CQ18" s="15" t="s">
        <v>134</v>
      </c>
      <c r="CR18" s="15" t="s">
        <v>134</v>
      </c>
      <c r="CS18" s="15" t="s">
        <v>134</v>
      </c>
      <c r="CT18" s="15" t="s">
        <v>134</v>
      </c>
      <c r="CU18" s="15" t="s">
        <v>134</v>
      </c>
      <c r="CV18" s="15" t="s">
        <v>134</v>
      </c>
      <c r="CW18" s="15" t="s">
        <v>134</v>
      </c>
      <c r="CX18" s="15" t="s">
        <v>134</v>
      </c>
      <c r="CY18" s="15" t="s">
        <v>134</v>
      </c>
      <c r="CZ18" s="15" t="s">
        <v>134</v>
      </c>
    </row>
    <row r="19" spans="2:104">
      <c r="B19" s="28"/>
      <c r="C19" s="14" t="s">
        <v>50</v>
      </c>
      <c r="D19" s="15" t="s">
        <v>135</v>
      </c>
      <c r="E19" s="15">
        <v>4.4380000000000003E-2</v>
      </c>
      <c r="F19" s="15">
        <v>9.7189999999999999E-2</v>
      </c>
      <c r="G19" s="15">
        <v>0.14979999999999999</v>
      </c>
      <c r="H19" s="15">
        <v>0.2024</v>
      </c>
      <c r="I19" s="15">
        <v>0.255</v>
      </c>
      <c r="J19" s="15">
        <v>0.30769999999999997</v>
      </c>
      <c r="K19" s="15">
        <v>0.36070000000000002</v>
      </c>
      <c r="L19" s="15">
        <v>0.41420000000000001</v>
      </c>
      <c r="M19" s="15">
        <v>0.46810000000000002</v>
      </c>
      <c r="N19" s="15">
        <v>0.52259999999999995</v>
      </c>
      <c r="O19" s="15">
        <v>0.57799999999999996</v>
      </c>
      <c r="P19" s="15">
        <v>0.63429999999999997</v>
      </c>
      <c r="Q19" s="15">
        <v>0.69159999999999999</v>
      </c>
      <c r="R19" s="15">
        <v>0.75009999999999999</v>
      </c>
      <c r="S19" s="15">
        <v>0.81010000000000004</v>
      </c>
      <c r="T19" s="15">
        <v>0.87160000000000004</v>
      </c>
      <c r="U19" s="15">
        <v>0.93479999999999996</v>
      </c>
      <c r="V19" s="15">
        <v>1</v>
      </c>
      <c r="W19" s="15">
        <v>1.0669999999999999</v>
      </c>
      <c r="X19" s="15">
        <v>1.137</v>
      </c>
      <c r="Y19" s="15">
        <v>1.21</v>
      </c>
      <c r="Z19" s="15">
        <v>1.2849999999999999</v>
      </c>
      <c r="AA19" s="15">
        <v>1.3640000000000001</v>
      </c>
      <c r="AB19" s="15">
        <v>1.4470000000000001</v>
      </c>
      <c r="AC19" s="15">
        <v>1.534</v>
      </c>
      <c r="AD19" s="15">
        <v>1.625</v>
      </c>
      <c r="AE19" s="15">
        <v>1.722</v>
      </c>
      <c r="AF19" s="15">
        <v>1.825</v>
      </c>
      <c r="AG19" s="15">
        <v>1.9339999999999999</v>
      </c>
      <c r="AH19" s="15">
        <v>2.0510000000000002</v>
      </c>
      <c r="AI19" s="15">
        <v>2.1779999999999999</v>
      </c>
      <c r="AJ19" s="15">
        <v>2.3140000000000001</v>
      </c>
      <c r="AK19" s="15">
        <v>2.4620000000000002</v>
      </c>
      <c r="AL19" s="15">
        <v>2.6240000000000001</v>
      </c>
      <c r="AM19" s="15">
        <v>2.802</v>
      </c>
      <c r="AN19" s="15">
        <v>3</v>
      </c>
      <c r="AO19" s="15">
        <v>3.222</v>
      </c>
      <c r="AP19" s="15">
        <v>3.4729999999999999</v>
      </c>
      <c r="AQ19" s="15">
        <v>3.7610000000000001</v>
      </c>
      <c r="AR19" s="15">
        <v>4.0960000000000001</v>
      </c>
      <c r="AS19" s="15">
        <v>4.4939999999999998</v>
      </c>
      <c r="AT19" s="15">
        <v>4.976</v>
      </c>
      <c r="AU19" s="15">
        <v>5.58</v>
      </c>
      <c r="AV19" s="15">
        <v>6.3680000000000003</v>
      </c>
      <c r="AW19" s="15">
        <v>7.4589999999999996</v>
      </c>
      <c r="AX19" s="15">
        <v>9.1199999999999992</v>
      </c>
      <c r="AY19" s="15">
        <v>12.13</v>
      </c>
      <c r="AZ19" s="15">
        <v>20.69</v>
      </c>
      <c r="BA19" s="15" t="s">
        <v>134</v>
      </c>
      <c r="BB19" s="15" t="s">
        <v>134</v>
      </c>
      <c r="BC19" s="15" t="s">
        <v>134</v>
      </c>
      <c r="BD19" s="15" t="s">
        <v>134</v>
      </c>
      <c r="BE19" s="15" t="s">
        <v>134</v>
      </c>
      <c r="BF19" s="15" t="s">
        <v>134</v>
      </c>
      <c r="BG19" s="15" t="s">
        <v>134</v>
      </c>
      <c r="BH19" s="15" t="s">
        <v>134</v>
      </c>
      <c r="BI19" s="15" t="s">
        <v>134</v>
      </c>
      <c r="BJ19" s="15" t="s">
        <v>134</v>
      </c>
      <c r="BK19" s="15" t="s">
        <v>134</v>
      </c>
      <c r="BL19" s="15" t="s">
        <v>134</v>
      </c>
      <c r="BM19" s="15" t="s">
        <v>134</v>
      </c>
      <c r="BN19" s="15" t="s">
        <v>134</v>
      </c>
      <c r="BO19" s="15" t="s">
        <v>134</v>
      </c>
      <c r="BP19" s="15" t="s">
        <v>134</v>
      </c>
      <c r="BQ19" s="15" t="s">
        <v>134</v>
      </c>
      <c r="BR19" s="15" t="s">
        <v>134</v>
      </c>
      <c r="BS19" s="15" t="s">
        <v>134</v>
      </c>
      <c r="BT19" s="15" t="s">
        <v>134</v>
      </c>
      <c r="BU19" s="15" t="s">
        <v>134</v>
      </c>
      <c r="BV19" s="15" t="s">
        <v>134</v>
      </c>
      <c r="BW19" s="15" t="s">
        <v>134</v>
      </c>
      <c r="BX19" s="15" t="s">
        <v>134</v>
      </c>
      <c r="BY19" s="15" t="s">
        <v>134</v>
      </c>
      <c r="BZ19" s="15" t="s">
        <v>134</v>
      </c>
      <c r="CA19" s="15" t="s">
        <v>134</v>
      </c>
      <c r="CB19" s="15" t="s">
        <v>134</v>
      </c>
      <c r="CC19" s="15" t="s">
        <v>134</v>
      </c>
      <c r="CD19" s="15" t="s">
        <v>134</v>
      </c>
      <c r="CE19" s="15" t="s">
        <v>134</v>
      </c>
      <c r="CF19" s="15" t="s">
        <v>134</v>
      </c>
      <c r="CG19" s="15" t="s">
        <v>134</v>
      </c>
      <c r="CH19" s="15" t="s">
        <v>134</v>
      </c>
      <c r="CI19" s="15" t="s">
        <v>134</v>
      </c>
      <c r="CJ19" s="15" t="s">
        <v>134</v>
      </c>
      <c r="CK19" s="15" t="s">
        <v>134</v>
      </c>
      <c r="CL19" s="15" t="s">
        <v>134</v>
      </c>
      <c r="CM19" s="15" t="s">
        <v>134</v>
      </c>
      <c r="CN19" s="15" t="s">
        <v>134</v>
      </c>
      <c r="CO19" s="15" t="s">
        <v>134</v>
      </c>
      <c r="CP19" s="15" t="s">
        <v>134</v>
      </c>
      <c r="CQ19" s="15" t="s">
        <v>134</v>
      </c>
      <c r="CR19" s="15" t="s">
        <v>134</v>
      </c>
      <c r="CS19" s="15" t="s">
        <v>134</v>
      </c>
      <c r="CT19" s="15" t="s">
        <v>134</v>
      </c>
      <c r="CU19" s="15" t="s">
        <v>134</v>
      </c>
      <c r="CV19" s="15" t="s">
        <v>134</v>
      </c>
      <c r="CW19" s="15" t="s">
        <v>134</v>
      </c>
      <c r="CX19" s="15" t="s">
        <v>134</v>
      </c>
      <c r="CY19" s="15" t="s">
        <v>134</v>
      </c>
      <c r="CZ19" s="15" t="s">
        <v>134</v>
      </c>
    </row>
    <row r="20" spans="2:104">
      <c r="B20" s="28"/>
      <c r="C20" s="14" t="s">
        <v>51</v>
      </c>
      <c r="D20" s="15" t="s">
        <v>135</v>
      </c>
      <c r="E20" s="15" t="s">
        <v>135</v>
      </c>
      <c r="F20" s="15">
        <v>4.5589999999999999E-2</v>
      </c>
      <c r="G20" s="15">
        <v>9.8369999999999999E-2</v>
      </c>
      <c r="H20" s="15">
        <v>0.151</v>
      </c>
      <c r="I20" s="15">
        <v>0.20349999999999999</v>
      </c>
      <c r="J20" s="15">
        <v>0.25600000000000001</v>
      </c>
      <c r="K20" s="15">
        <v>0.30869999999999997</v>
      </c>
      <c r="L20" s="15">
        <v>0.36159999999999998</v>
      </c>
      <c r="M20" s="15">
        <v>0.41489999999999999</v>
      </c>
      <c r="N20" s="15">
        <v>0.46879999999999999</v>
      </c>
      <c r="O20" s="15">
        <v>0.52329999999999999</v>
      </c>
      <c r="P20" s="15">
        <v>0.57850000000000001</v>
      </c>
      <c r="Q20" s="15">
        <v>0.63470000000000004</v>
      </c>
      <c r="R20" s="15">
        <v>0.69189999999999996</v>
      </c>
      <c r="S20" s="15">
        <v>0.75039999999999996</v>
      </c>
      <c r="T20" s="15">
        <v>0.81030000000000002</v>
      </c>
      <c r="U20" s="15">
        <v>0.87170000000000003</v>
      </c>
      <c r="V20" s="15">
        <v>0.93489999999999995</v>
      </c>
      <c r="W20" s="15">
        <v>1</v>
      </c>
      <c r="X20" s="15">
        <v>1.0669999999999999</v>
      </c>
      <c r="Y20" s="15">
        <v>1.137</v>
      </c>
      <c r="Z20" s="15">
        <v>1.21</v>
      </c>
      <c r="AA20" s="15">
        <v>1.2849999999999999</v>
      </c>
      <c r="AB20" s="15">
        <v>1.3640000000000001</v>
      </c>
      <c r="AC20" s="15">
        <v>1.4470000000000001</v>
      </c>
      <c r="AD20" s="15">
        <v>1.534</v>
      </c>
      <c r="AE20" s="15">
        <v>1.6259999999999999</v>
      </c>
      <c r="AF20" s="15">
        <v>1.7230000000000001</v>
      </c>
      <c r="AG20" s="15">
        <v>1.8260000000000001</v>
      </c>
      <c r="AH20" s="15">
        <v>1.9359999999999999</v>
      </c>
      <c r="AI20" s="15">
        <v>2.0539999999999998</v>
      </c>
      <c r="AJ20" s="15">
        <v>2.181</v>
      </c>
      <c r="AK20" s="15">
        <v>2.3180000000000001</v>
      </c>
      <c r="AL20" s="15">
        <v>2.4670000000000001</v>
      </c>
      <c r="AM20" s="15">
        <v>2.6309999999999998</v>
      </c>
      <c r="AN20" s="15">
        <v>2.8109999999999999</v>
      </c>
      <c r="AO20" s="15">
        <v>3.0110000000000001</v>
      </c>
      <c r="AP20" s="15">
        <v>3.2370000000000001</v>
      </c>
      <c r="AQ20" s="15">
        <v>3.492</v>
      </c>
      <c r="AR20" s="15">
        <v>3.786</v>
      </c>
      <c r="AS20" s="15">
        <v>4.1289999999999996</v>
      </c>
      <c r="AT20" s="15">
        <v>4.5380000000000003</v>
      </c>
      <c r="AU20" s="15">
        <v>5.0380000000000003</v>
      </c>
      <c r="AV20" s="15">
        <v>5.6669999999999998</v>
      </c>
      <c r="AW20" s="15">
        <v>6.4969999999999999</v>
      </c>
      <c r="AX20" s="15">
        <v>7.665</v>
      </c>
      <c r="AY20" s="15">
        <v>9.4909999999999997</v>
      </c>
      <c r="AZ20" s="15">
        <v>12.99</v>
      </c>
      <c r="BA20" s="15">
        <v>25.38</v>
      </c>
      <c r="BB20" s="15" t="s">
        <v>134</v>
      </c>
      <c r="BC20" s="15" t="s">
        <v>134</v>
      </c>
      <c r="BD20" s="15" t="s">
        <v>134</v>
      </c>
      <c r="BE20" s="15" t="s">
        <v>134</v>
      </c>
      <c r="BF20" s="15" t="s">
        <v>134</v>
      </c>
      <c r="BG20" s="15" t="s">
        <v>134</v>
      </c>
      <c r="BH20" s="15" t="s">
        <v>134</v>
      </c>
      <c r="BI20" s="15" t="s">
        <v>134</v>
      </c>
      <c r="BJ20" s="15" t="s">
        <v>134</v>
      </c>
      <c r="BK20" s="15" t="s">
        <v>134</v>
      </c>
      <c r="BL20" s="15" t="s">
        <v>134</v>
      </c>
      <c r="BM20" s="15" t="s">
        <v>134</v>
      </c>
      <c r="BN20" s="15" t="s">
        <v>134</v>
      </c>
      <c r="BO20" s="15" t="s">
        <v>134</v>
      </c>
      <c r="BP20" s="15" t="s">
        <v>134</v>
      </c>
      <c r="BQ20" s="15" t="s">
        <v>134</v>
      </c>
      <c r="BR20" s="15" t="s">
        <v>134</v>
      </c>
      <c r="BS20" s="15" t="s">
        <v>134</v>
      </c>
      <c r="BT20" s="15" t="s">
        <v>134</v>
      </c>
      <c r="BU20" s="15" t="s">
        <v>134</v>
      </c>
      <c r="BV20" s="15" t="s">
        <v>134</v>
      </c>
      <c r="BW20" s="15" t="s">
        <v>134</v>
      </c>
      <c r="BX20" s="15" t="s">
        <v>134</v>
      </c>
      <c r="BY20" s="15" t="s">
        <v>134</v>
      </c>
      <c r="BZ20" s="15" t="s">
        <v>134</v>
      </c>
      <c r="CA20" s="15" t="s">
        <v>134</v>
      </c>
      <c r="CB20" s="15" t="s">
        <v>134</v>
      </c>
      <c r="CC20" s="15" t="s">
        <v>134</v>
      </c>
      <c r="CD20" s="15" t="s">
        <v>134</v>
      </c>
      <c r="CE20" s="15" t="s">
        <v>134</v>
      </c>
      <c r="CF20" s="15" t="s">
        <v>134</v>
      </c>
      <c r="CG20" s="15" t="s">
        <v>134</v>
      </c>
      <c r="CH20" s="15" t="s">
        <v>134</v>
      </c>
      <c r="CI20" s="15" t="s">
        <v>134</v>
      </c>
      <c r="CJ20" s="15" t="s">
        <v>134</v>
      </c>
      <c r="CK20" s="15" t="s">
        <v>134</v>
      </c>
      <c r="CL20" s="15" t="s">
        <v>134</v>
      </c>
      <c r="CM20" s="15" t="s">
        <v>134</v>
      </c>
      <c r="CN20" s="15" t="s">
        <v>134</v>
      </c>
      <c r="CO20" s="15" t="s">
        <v>134</v>
      </c>
      <c r="CP20" s="15" t="s">
        <v>134</v>
      </c>
      <c r="CQ20" s="15" t="s">
        <v>134</v>
      </c>
      <c r="CR20" s="15" t="s">
        <v>134</v>
      </c>
      <c r="CS20" s="15" t="s">
        <v>134</v>
      </c>
      <c r="CT20" s="15" t="s">
        <v>134</v>
      </c>
      <c r="CU20" s="15" t="s">
        <v>134</v>
      </c>
      <c r="CV20" s="15" t="s">
        <v>134</v>
      </c>
      <c r="CW20" s="15" t="s">
        <v>134</v>
      </c>
      <c r="CX20" s="15" t="s">
        <v>134</v>
      </c>
      <c r="CY20" s="15" t="s">
        <v>134</v>
      </c>
      <c r="CZ20" s="15" t="s">
        <v>134</v>
      </c>
    </row>
    <row r="21" spans="2:104">
      <c r="B21" s="28"/>
      <c r="C21" s="14" t="s">
        <v>52</v>
      </c>
      <c r="D21" s="15" t="s">
        <v>135</v>
      </c>
      <c r="E21" s="15" t="s">
        <v>135</v>
      </c>
      <c r="F21" s="15" t="s">
        <v>135</v>
      </c>
      <c r="G21" s="15">
        <v>4.6640000000000001E-2</v>
      </c>
      <c r="H21" s="15">
        <v>9.9390000000000006E-2</v>
      </c>
      <c r="I21" s="15">
        <v>0.15190000000000001</v>
      </c>
      <c r="J21" s="15">
        <v>0.2044</v>
      </c>
      <c r="K21" s="15">
        <v>0.25690000000000002</v>
      </c>
      <c r="L21" s="15">
        <v>0.3095</v>
      </c>
      <c r="M21" s="15">
        <v>0.3624</v>
      </c>
      <c r="N21" s="15">
        <v>0.41560000000000002</v>
      </c>
      <c r="O21" s="15">
        <v>0.46939999999999998</v>
      </c>
      <c r="P21" s="15">
        <v>0.52380000000000004</v>
      </c>
      <c r="Q21" s="15">
        <v>0.57899999999999996</v>
      </c>
      <c r="R21" s="15">
        <v>0.6351</v>
      </c>
      <c r="S21" s="15">
        <v>0.69220000000000004</v>
      </c>
      <c r="T21" s="15">
        <v>0.75060000000000004</v>
      </c>
      <c r="U21" s="15">
        <v>0.81040000000000001</v>
      </c>
      <c r="V21" s="15">
        <v>0.87180000000000002</v>
      </c>
      <c r="W21" s="15">
        <v>0.93489999999999995</v>
      </c>
      <c r="X21" s="15">
        <v>1</v>
      </c>
      <c r="Y21" s="15">
        <v>1.0669999999999999</v>
      </c>
      <c r="Z21" s="15">
        <v>1.137</v>
      </c>
      <c r="AA21" s="15">
        <v>1.21</v>
      </c>
      <c r="AB21" s="15">
        <v>1.2849999999999999</v>
      </c>
      <c r="AC21" s="15">
        <v>1.3640000000000001</v>
      </c>
      <c r="AD21" s="15">
        <v>1.4470000000000001</v>
      </c>
      <c r="AE21" s="15">
        <v>1.534</v>
      </c>
      <c r="AF21" s="15">
        <v>1.6259999999999999</v>
      </c>
      <c r="AG21" s="15">
        <v>1.724</v>
      </c>
      <c r="AH21" s="15">
        <v>1.827</v>
      </c>
      <c r="AI21" s="15">
        <v>1.9379999999999999</v>
      </c>
      <c r="AJ21" s="15">
        <v>2.056</v>
      </c>
      <c r="AK21" s="15">
        <v>2.1840000000000002</v>
      </c>
      <c r="AL21" s="15">
        <v>2.3220000000000001</v>
      </c>
      <c r="AM21" s="15">
        <v>2.4729999999999999</v>
      </c>
      <c r="AN21" s="15">
        <v>2.6379999999999999</v>
      </c>
      <c r="AO21" s="15">
        <v>2.8210000000000002</v>
      </c>
      <c r="AP21" s="15">
        <v>3.024</v>
      </c>
      <c r="AQ21" s="15">
        <v>3.2530000000000001</v>
      </c>
      <c r="AR21" s="15">
        <v>3.5129999999999999</v>
      </c>
      <c r="AS21" s="15">
        <v>3.8140000000000001</v>
      </c>
      <c r="AT21" s="15">
        <v>4.1660000000000004</v>
      </c>
      <c r="AU21" s="15">
        <v>4.5869999999999997</v>
      </c>
      <c r="AV21" s="15">
        <v>5.1050000000000004</v>
      </c>
      <c r="AW21" s="15">
        <v>5.7629999999999999</v>
      </c>
      <c r="AX21" s="15">
        <v>6.6420000000000003</v>
      </c>
      <c r="AY21" s="15">
        <v>7.9</v>
      </c>
      <c r="AZ21" s="15">
        <v>9.9290000000000003</v>
      </c>
      <c r="BA21" s="15">
        <v>14.1</v>
      </c>
      <c r="BB21" s="15">
        <v>36.15</v>
      </c>
      <c r="BC21" s="15" t="s">
        <v>134</v>
      </c>
      <c r="BD21" s="15" t="s">
        <v>134</v>
      </c>
      <c r="BE21" s="15" t="s">
        <v>134</v>
      </c>
      <c r="BF21" s="15" t="s">
        <v>134</v>
      </c>
      <c r="BG21" s="15" t="s">
        <v>134</v>
      </c>
      <c r="BH21" s="15" t="s">
        <v>134</v>
      </c>
      <c r="BI21" s="15" t="s">
        <v>134</v>
      </c>
      <c r="BJ21" s="15" t="s">
        <v>134</v>
      </c>
      <c r="BK21" s="15" t="s">
        <v>134</v>
      </c>
      <c r="BL21" s="15" t="s">
        <v>134</v>
      </c>
      <c r="BM21" s="15" t="s">
        <v>134</v>
      </c>
      <c r="BN21" s="15" t="s">
        <v>134</v>
      </c>
      <c r="BO21" s="15" t="s">
        <v>134</v>
      </c>
      <c r="BP21" s="15" t="s">
        <v>134</v>
      </c>
      <c r="BQ21" s="15" t="s">
        <v>134</v>
      </c>
      <c r="BR21" s="15" t="s">
        <v>134</v>
      </c>
      <c r="BS21" s="15" t="s">
        <v>134</v>
      </c>
      <c r="BT21" s="15" t="s">
        <v>134</v>
      </c>
      <c r="BU21" s="15" t="s">
        <v>134</v>
      </c>
      <c r="BV21" s="15" t="s">
        <v>134</v>
      </c>
      <c r="BW21" s="15" t="s">
        <v>134</v>
      </c>
      <c r="BX21" s="15" t="s">
        <v>134</v>
      </c>
      <c r="BY21" s="15" t="s">
        <v>134</v>
      </c>
      <c r="BZ21" s="15" t="s">
        <v>134</v>
      </c>
      <c r="CA21" s="15" t="s">
        <v>134</v>
      </c>
      <c r="CB21" s="15" t="s">
        <v>134</v>
      </c>
      <c r="CC21" s="15" t="s">
        <v>134</v>
      </c>
      <c r="CD21" s="15" t="s">
        <v>134</v>
      </c>
      <c r="CE21" s="15" t="s">
        <v>134</v>
      </c>
      <c r="CF21" s="15" t="s">
        <v>134</v>
      </c>
      <c r="CG21" s="15" t="s">
        <v>134</v>
      </c>
      <c r="CH21" s="15" t="s">
        <v>134</v>
      </c>
      <c r="CI21" s="15" t="s">
        <v>134</v>
      </c>
      <c r="CJ21" s="15" t="s">
        <v>134</v>
      </c>
      <c r="CK21" s="15" t="s">
        <v>134</v>
      </c>
      <c r="CL21" s="15" t="s">
        <v>134</v>
      </c>
      <c r="CM21" s="15" t="s">
        <v>134</v>
      </c>
      <c r="CN21" s="15" t="s">
        <v>134</v>
      </c>
      <c r="CO21" s="15" t="s">
        <v>134</v>
      </c>
      <c r="CP21" s="15" t="s">
        <v>134</v>
      </c>
      <c r="CQ21" s="15" t="s">
        <v>134</v>
      </c>
      <c r="CR21" s="15" t="s">
        <v>134</v>
      </c>
      <c r="CS21" s="15" t="s">
        <v>134</v>
      </c>
      <c r="CT21" s="15" t="s">
        <v>134</v>
      </c>
      <c r="CU21" s="15" t="s">
        <v>134</v>
      </c>
      <c r="CV21" s="15" t="s">
        <v>134</v>
      </c>
      <c r="CW21" s="15" t="s">
        <v>134</v>
      </c>
      <c r="CX21" s="15" t="s">
        <v>134</v>
      </c>
      <c r="CY21" s="15" t="s">
        <v>134</v>
      </c>
      <c r="CZ21" s="15" t="s">
        <v>134</v>
      </c>
    </row>
    <row r="22" spans="2:104">
      <c r="B22" s="28"/>
      <c r="C22" s="14" t="s">
        <v>53</v>
      </c>
      <c r="D22" s="15" t="s">
        <v>135</v>
      </c>
      <c r="E22" s="15" t="s">
        <v>135</v>
      </c>
      <c r="F22" s="15" t="s">
        <v>135</v>
      </c>
      <c r="G22" s="15" t="s">
        <v>135</v>
      </c>
      <c r="H22" s="15">
        <v>4.7530000000000003E-2</v>
      </c>
      <c r="I22" s="15">
        <v>0.1003</v>
      </c>
      <c r="J22" s="15">
        <v>0.15279999999999999</v>
      </c>
      <c r="K22" s="15">
        <v>0.20519999999999999</v>
      </c>
      <c r="L22" s="15">
        <v>0.2576</v>
      </c>
      <c r="M22" s="15">
        <v>0.31019999999999998</v>
      </c>
      <c r="N22" s="15">
        <v>0.36299999999999999</v>
      </c>
      <c r="O22" s="15">
        <v>0.41620000000000001</v>
      </c>
      <c r="P22" s="15">
        <v>0.46989999999999998</v>
      </c>
      <c r="Q22" s="15">
        <v>0.52429999999999999</v>
      </c>
      <c r="R22" s="15">
        <v>0.57940000000000003</v>
      </c>
      <c r="S22" s="15">
        <v>0.63539999999999996</v>
      </c>
      <c r="T22" s="15">
        <v>0.6925</v>
      </c>
      <c r="U22" s="15">
        <v>0.75080000000000002</v>
      </c>
      <c r="V22" s="15">
        <v>0.8105</v>
      </c>
      <c r="W22" s="15">
        <v>0.87180000000000002</v>
      </c>
      <c r="X22" s="15">
        <v>0.93489999999999995</v>
      </c>
      <c r="Y22" s="15">
        <v>1</v>
      </c>
      <c r="Z22" s="15">
        <v>1.0669999999999999</v>
      </c>
      <c r="AA22" s="15">
        <v>1.137</v>
      </c>
      <c r="AB22" s="15">
        <v>1.21</v>
      </c>
      <c r="AC22" s="15">
        <v>1.2849999999999999</v>
      </c>
      <c r="AD22" s="15">
        <v>1.3640000000000001</v>
      </c>
      <c r="AE22" s="15">
        <v>1.448</v>
      </c>
      <c r="AF22" s="15">
        <v>1.5349999999999999</v>
      </c>
      <c r="AG22" s="15">
        <v>1.627</v>
      </c>
      <c r="AH22" s="15">
        <v>1.7250000000000001</v>
      </c>
      <c r="AI22" s="15">
        <v>1.829</v>
      </c>
      <c r="AJ22" s="15">
        <v>1.94</v>
      </c>
      <c r="AK22" s="15">
        <v>2.0590000000000002</v>
      </c>
      <c r="AL22" s="15">
        <v>2.1880000000000002</v>
      </c>
      <c r="AM22" s="15">
        <v>2.327</v>
      </c>
      <c r="AN22" s="15">
        <v>2.4790000000000001</v>
      </c>
      <c r="AO22" s="15">
        <v>2.6459999999999999</v>
      </c>
      <c r="AP22" s="15">
        <v>2.831</v>
      </c>
      <c r="AQ22" s="15">
        <v>3.0379999999999998</v>
      </c>
      <c r="AR22" s="15">
        <v>3.2709999999999999</v>
      </c>
      <c r="AS22" s="15">
        <v>3.536</v>
      </c>
      <c r="AT22" s="15">
        <v>3.8439999999999999</v>
      </c>
      <c r="AU22" s="15">
        <v>4.2050000000000001</v>
      </c>
      <c r="AV22" s="15">
        <v>4.641</v>
      </c>
      <c r="AW22" s="15">
        <v>5.1790000000000003</v>
      </c>
      <c r="AX22" s="15">
        <v>5.87</v>
      </c>
      <c r="AY22" s="15">
        <v>6.8029999999999999</v>
      </c>
      <c r="AZ22" s="15">
        <v>8.1679999999999993</v>
      </c>
      <c r="BA22" s="15">
        <v>10.45</v>
      </c>
      <c r="BB22" s="15">
        <v>15.6</v>
      </c>
      <c r="BC22" s="15" t="s">
        <v>134</v>
      </c>
      <c r="BD22" s="15" t="s">
        <v>134</v>
      </c>
      <c r="BE22" s="15" t="s">
        <v>134</v>
      </c>
      <c r="BF22" s="15" t="s">
        <v>134</v>
      </c>
      <c r="BG22" s="15" t="s">
        <v>134</v>
      </c>
      <c r="BH22" s="15" t="s">
        <v>134</v>
      </c>
      <c r="BI22" s="15" t="s">
        <v>134</v>
      </c>
      <c r="BJ22" s="15" t="s">
        <v>134</v>
      </c>
      <c r="BK22" s="15" t="s">
        <v>134</v>
      </c>
      <c r="BL22" s="15" t="s">
        <v>134</v>
      </c>
      <c r="BM22" s="15" t="s">
        <v>134</v>
      </c>
      <c r="BN22" s="15" t="s">
        <v>134</v>
      </c>
      <c r="BO22" s="15" t="s">
        <v>134</v>
      </c>
      <c r="BP22" s="15" t="s">
        <v>134</v>
      </c>
      <c r="BQ22" s="15" t="s">
        <v>134</v>
      </c>
      <c r="BR22" s="15" t="s">
        <v>134</v>
      </c>
      <c r="BS22" s="15" t="s">
        <v>134</v>
      </c>
      <c r="BT22" s="15" t="s">
        <v>134</v>
      </c>
      <c r="BU22" s="15" t="s">
        <v>134</v>
      </c>
      <c r="BV22" s="15" t="s">
        <v>134</v>
      </c>
      <c r="BW22" s="15" t="s">
        <v>134</v>
      </c>
      <c r="BX22" s="15" t="s">
        <v>134</v>
      </c>
      <c r="BY22" s="15" t="s">
        <v>134</v>
      </c>
      <c r="BZ22" s="15" t="s">
        <v>134</v>
      </c>
      <c r="CA22" s="15" t="s">
        <v>134</v>
      </c>
      <c r="CB22" s="15" t="s">
        <v>134</v>
      </c>
      <c r="CC22" s="15" t="s">
        <v>134</v>
      </c>
      <c r="CD22" s="15" t="s">
        <v>134</v>
      </c>
      <c r="CE22" s="15" t="s">
        <v>134</v>
      </c>
      <c r="CF22" s="15" t="s">
        <v>134</v>
      </c>
      <c r="CG22" s="15" t="s">
        <v>134</v>
      </c>
      <c r="CH22" s="15" t="s">
        <v>134</v>
      </c>
      <c r="CI22" s="15" t="s">
        <v>134</v>
      </c>
      <c r="CJ22" s="15" t="s">
        <v>134</v>
      </c>
      <c r="CK22" s="15" t="s">
        <v>134</v>
      </c>
      <c r="CL22" s="15" t="s">
        <v>134</v>
      </c>
      <c r="CM22" s="15" t="s">
        <v>134</v>
      </c>
      <c r="CN22" s="15" t="s">
        <v>134</v>
      </c>
      <c r="CO22" s="15" t="s">
        <v>134</v>
      </c>
      <c r="CP22" s="15" t="s">
        <v>134</v>
      </c>
      <c r="CQ22" s="15" t="s">
        <v>134</v>
      </c>
      <c r="CR22" s="15" t="s">
        <v>134</v>
      </c>
      <c r="CS22" s="15" t="s">
        <v>134</v>
      </c>
      <c r="CT22" s="15" t="s">
        <v>134</v>
      </c>
      <c r="CU22" s="15" t="s">
        <v>134</v>
      </c>
      <c r="CV22" s="15" t="s">
        <v>134</v>
      </c>
      <c r="CW22" s="15" t="s">
        <v>134</v>
      </c>
      <c r="CX22" s="15" t="s">
        <v>134</v>
      </c>
      <c r="CY22" s="15" t="s">
        <v>134</v>
      </c>
      <c r="CZ22" s="15" t="s">
        <v>134</v>
      </c>
    </row>
    <row r="23" spans="2:104">
      <c r="B23" s="28"/>
      <c r="C23" s="14" t="s">
        <v>54</v>
      </c>
      <c r="D23" s="15" t="s">
        <v>135</v>
      </c>
      <c r="E23" s="15" t="s">
        <v>135</v>
      </c>
      <c r="F23" s="15" t="s">
        <v>135</v>
      </c>
      <c r="G23" s="15" t="s">
        <v>135</v>
      </c>
      <c r="H23" s="15" t="s">
        <v>135</v>
      </c>
      <c r="I23" s="15">
        <v>4.8259999999999997E-2</v>
      </c>
      <c r="J23" s="15">
        <v>0.10100000000000001</v>
      </c>
      <c r="K23" s="15">
        <v>0.1535</v>
      </c>
      <c r="L23" s="15">
        <v>0.2059</v>
      </c>
      <c r="M23" s="15">
        <v>0.25829999999999997</v>
      </c>
      <c r="N23" s="15">
        <v>0.31080000000000002</v>
      </c>
      <c r="O23" s="15">
        <v>0.36359999999999998</v>
      </c>
      <c r="P23" s="15">
        <v>0.41670000000000001</v>
      </c>
      <c r="Q23" s="15">
        <v>0.47039999999999998</v>
      </c>
      <c r="R23" s="15">
        <v>0.52459999999999996</v>
      </c>
      <c r="S23" s="15">
        <v>0.57969999999999999</v>
      </c>
      <c r="T23" s="15">
        <v>0.63560000000000005</v>
      </c>
      <c r="U23" s="15">
        <v>0.69269999999999998</v>
      </c>
      <c r="V23" s="15">
        <v>0.75090000000000001</v>
      </c>
      <c r="W23" s="15">
        <v>0.81059999999999999</v>
      </c>
      <c r="X23" s="15">
        <v>0.87190000000000001</v>
      </c>
      <c r="Y23" s="15">
        <v>0.93489999999999995</v>
      </c>
      <c r="Z23" s="15">
        <v>1</v>
      </c>
      <c r="AA23" s="15">
        <v>1.0669999999999999</v>
      </c>
      <c r="AB23" s="15">
        <v>1.137</v>
      </c>
      <c r="AC23" s="15">
        <v>1.21</v>
      </c>
      <c r="AD23" s="15">
        <v>1.286</v>
      </c>
      <c r="AE23" s="15">
        <v>1.365</v>
      </c>
      <c r="AF23" s="15">
        <v>1.448</v>
      </c>
      <c r="AG23" s="15">
        <v>1.536</v>
      </c>
      <c r="AH23" s="15">
        <v>1.6279999999999999</v>
      </c>
      <c r="AI23" s="15">
        <v>1.726</v>
      </c>
      <c r="AJ23" s="15">
        <v>1.831</v>
      </c>
      <c r="AK23" s="15">
        <v>1.9430000000000001</v>
      </c>
      <c r="AL23" s="15">
        <v>2.0630000000000002</v>
      </c>
      <c r="AM23" s="15">
        <v>2.1920000000000002</v>
      </c>
      <c r="AN23" s="15">
        <v>2.3330000000000002</v>
      </c>
      <c r="AO23" s="15">
        <v>2.4870000000000001</v>
      </c>
      <c r="AP23" s="15">
        <v>2.6560000000000001</v>
      </c>
      <c r="AQ23" s="15">
        <v>2.843</v>
      </c>
      <c r="AR23" s="15">
        <v>3.0529999999999999</v>
      </c>
      <c r="AS23" s="15">
        <v>3.29</v>
      </c>
      <c r="AT23" s="15">
        <v>3.5609999999999999</v>
      </c>
      <c r="AU23" s="15">
        <v>3.8759999999999999</v>
      </c>
      <c r="AV23" s="15">
        <v>4.2489999999999997</v>
      </c>
      <c r="AW23" s="15">
        <v>4.7</v>
      </c>
      <c r="AX23" s="15">
        <v>5.2610000000000001</v>
      </c>
      <c r="AY23" s="15">
        <v>5.9880000000000004</v>
      </c>
      <c r="AZ23" s="15">
        <v>6.9859999999999998</v>
      </c>
      <c r="BA23" s="15">
        <v>8.4789999999999992</v>
      </c>
      <c r="BB23" s="15">
        <v>11.09</v>
      </c>
      <c r="BC23" s="15">
        <v>17.77</v>
      </c>
      <c r="BD23" s="15" t="s">
        <v>134</v>
      </c>
      <c r="BE23" s="15" t="s">
        <v>134</v>
      </c>
      <c r="BF23" s="15" t="s">
        <v>134</v>
      </c>
      <c r="BG23" s="15" t="s">
        <v>134</v>
      </c>
      <c r="BH23" s="15" t="s">
        <v>134</v>
      </c>
      <c r="BI23" s="15" t="s">
        <v>134</v>
      </c>
      <c r="BJ23" s="15" t="s">
        <v>134</v>
      </c>
      <c r="BK23" s="15" t="s">
        <v>134</v>
      </c>
      <c r="BL23" s="15" t="s">
        <v>134</v>
      </c>
      <c r="BM23" s="15" t="s">
        <v>134</v>
      </c>
      <c r="BN23" s="15" t="s">
        <v>134</v>
      </c>
      <c r="BO23" s="15" t="s">
        <v>134</v>
      </c>
      <c r="BP23" s="15" t="s">
        <v>134</v>
      </c>
      <c r="BQ23" s="15" t="s">
        <v>134</v>
      </c>
      <c r="BR23" s="15" t="s">
        <v>134</v>
      </c>
      <c r="BS23" s="15" t="s">
        <v>134</v>
      </c>
      <c r="BT23" s="15" t="s">
        <v>134</v>
      </c>
      <c r="BU23" s="15" t="s">
        <v>134</v>
      </c>
      <c r="BV23" s="15" t="s">
        <v>134</v>
      </c>
      <c r="BW23" s="15" t="s">
        <v>134</v>
      </c>
      <c r="BX23" s="15" t="s">
        <v>134</v>
      </c>
      <c r="BY23" s="15" t="s">
        <v>134</v>
      </c>
      <c r="BZ23" s="15" t="s">
        <v>134</v>
      </c>
      <c r="CA23" s="15" t="s">
        <v>134</v>
      </c>
      <c r="CB23" s="15" t="s">
        <v>134</v>
      </c>
      <c r="CC23" s="15" t="s">
        <v>134</v>
      </c>
      <c r="CD23" s="15" t="s">
        <v>134</v>
      </c>
      <c r="CE23" s="15" t="s">
        <v>134</v>
      </c>
      <c r="CF23" s="15" t="s">
        <v>134</v>
      </c>
      <c r="CG23" s="15" t="s">
        <v>134</v>
      </c>
      <c r="CH23" s="15" t="s">
        <v>134</v>
      </c>
      <c r="CI23" s="15" t="s">
        <v>134</v>
      </c>
      <c r="CJ23" s="15" t="s">
        <v>134</v>
      </c>
      <c r="CK23" s="15" t="s">
        <v>134</v>
      </c>
      <c r="CL23" s="15" t="s">
        <v>134</v>
      </c>
      <c r="CM23" s="15" t="s">
        <v>134</v>
      </c>
      <c r="CN23" s="15" t="s">
        <v>134</v>
      </c>
      <c r="CO23" s="15" t="s">
        <v>134</v>
      </c>
      <c r="CP23" s="15" t="s">
        <v>134</v>
      </c>
      <c r="CQ23" s="15" t="s">
        <v>134</v>
      </c>
      <c r="CR23" s="15" t="s">
        <v>134</v>
      </c>
      <c r="CS23" s="15" t="s">
        <v>134</v>
      </c>
      <c r="CT23" s="15" t="s">
        <v>134</v>
      </c>
      <c r="CU23" s="15" t="s">
        <v>134</v>
      </c>
      <c r="CV23" s="15" t="s">
        <v>134</v>
      </c>
      <c r="CW23" s="15" t="s">
        <v>134</v>
      </c>
      <c r="CX23" s="15" t="s">
        <v>134</v>
      </c>
      <c r="CY23" s="15" t="s">
        <v>134</v>
      </c>
      <c r="CZ23" s="15" t="s">
        <v>134</v>
      </c>
    </row>
    <row r="24" spans="2:104">
      <c r="B24" s="28"/>
      <c r="C24" s="14" t="s">
        <v>55</v>
      </c>
      <c r="D24" s="15" t="s">
        <v>135</v>
      </c>
      <c r="E24" s="15" t="s">
        <v>135</v>
      </c>
      <c r="F24" s="15" t="s">
        <v>135</v>
      </c>
      <c r="G24" s="15" t="s">
        <v>135</v>
      </c>
      <c r="H24" s="15" t="s">
        <v>135</v>
      </c>
      <c r="I24" s="15" t="s">
        <v>135</v>
      </c>
      <c r="J24" s="15">
        <v>4.8829999999999998E-2</v>
      </c>
      <c r="K24" s="15">
        <v>0.1016</v>
      </c>
      <c r="L24" s="15">
        <v>0.154</v>
      </c>
      <c r="M24" s="15">
        <v>0.2064</v>
      </c>
      <c r="N24" s="15">
        <v>0.25879999999999997</v>
      </c>
      <c r="O24" s="15">
        <v>0.31130000000000002</v>
      </c>
      <c r="P24" s="15">
        <v>0.36399999999999999</v>
      </c>
      <c r="Q24" s="15">
        <v>0.41710000000000003</v>
      </c>
      <c r="R24" s="15">
        <v>0.47070000000000001</v>
      </c>
      <c r="S24" s="15">
        <v>0.52490000000000003</v>
      </c>
      <c r="T24" s="15">
        <v>0.57989999999999997</v>
      </c>
      <c r="U24" s="15">
        <v>0.63580000000000003</v>
      </c>
      <c r="V24" s="15">
        <v>0.69279999999999997</v>
      </c>
      <c r="W24" s="15">
        <v>0.751</v>
      </c>
      <c r="X24" s="15">
        <v>0.81069999999999998</v>
      </c>
      <c r="Y24" s="15">
        <v>0.87190000000000001</v>
      </c>
      <c r="Z24" s="15">
        <v>0.93489999999999995</v>
      </c>
      <c r="AA24" s="15">
        <v>1</v>
      </c>
      <c r="AB24" s="15">
        <v>1.0669999999999999</v>
      </c>
      <c r="AC24" s="15">
        <v>1.137</v>
      </c>
      <c r="AD24" s="15">
        <v>1.21</v>
      </c>
      <c r="AE24" s="15">
        <v>1.286</v>
      </c>
      <c r="AF24" s="15">
        <v>1.365</v>
      </c>
      <c r="AG24" s="15">
        <v>1.4490000000000001</v>
      </c>
      <c r="AH24" s="15">
        <v>1.536</v>
      </c>
      <c r="AI24" s="15">
        <v>1.629</v>
      </c>
      <c r="AJ24" s="15">
        <v>1.728</v>
      </c>
      <c r="AK24" s="15">
        <v>1.833</v>
      </c>
      <c r="AL24" s="15">
        <v>1.9450000000000001</v>
      </c>
      <c r="AM24" s="15">
        <v>2.0659999999999998</v>
      </c>
      <c r="AN24" s="15">
        <v>2.1970000000000001</v>
      </c>
      <c r="AO24" s="15">
        <v>2.339</v>
      </c>
      <c r="AP24" s="15">
        <v>2.4940000000000002</v>
      </c>
      <c r="AQ24" s="15">
        <v>2.6659999999999999</v>
      </c>
      <c r="AR24" s="15">
        <v>2.8559999999999999</v>
      </c>
      <c r="AS24" s="15">
        <v>3.069</v>
      </c>
      <c r="AT24" s="15">
        <v>3.3109999999999999</v>
      </c>
      <c r="AU24" s="15">
        <v>3.5880000000000001</v>
      </c>
      <c r="AV24" s="15">
        <v>3.9119999999999999</v>
      </c>
      <c r="AW24" s="15">
        <v>4.2960000000000003</v>
      </c>
      <c r="AX24" s="15">
        <v>4.7640000000000002</v>
      </c>
      <c r="AY24" s="15">
        <v>5.351</v>
      </c>
      <c r="AZ24" s="15">
        <v>6.12</v>
      </c>
      <c r="BA24" s="15">
        <v>7.1920000000000002</v>
      </c>
      <c r="BB24" s="15">
        <v>8.8409999999999993</v>
      </c>
      <c r="BC24" s="15">
        <v>11.89</v>
      </c>
      <c r="BD24" s="15">
        <v>21.25</v>
      </c>
      <c r="BE24" s="15" t="s">
        <v>134</v>
      </c>
      <c r="BF24" s="15" t="s">
        <v>134</v>
      </c>
      <c r="BG24" s="15" t="s">
        <v>134</v>
      </c>
      <c r="BH24" s="15" t="s">
        <v>134</v>
      </c>
      <c r="BI24" s="15" t="s">
        <v>134</v>
      </c>
      <c r="BJ24" s="15" t="s">
        <v>134</v>
      </c>
      <c r="BK24" s="15" t="s">
        <v>134</v>
      </c>
      <c r="BL24" s="15" t="s">
        <v>134</v>
      </c>
      <c r="BM24" s="15" t="s">
        <v>134</v>
      </c>
      <c r="BN24" s="15" t="s">
        <v>134</v>
      </c>
      <c r="BO24" s="15" t="s">
        <v>134</v>
      </c>
      <c r="BP24" s="15" t="s">
        <v>134</v>
      </c>
      <c r="BQ24" s="15" t="s">
        <v>134</v>
      </c>
      <c r="BR24" s="15" t="s">
        <v>134</v>
      </c>
      <c r="BS24" s="15" t="s">
        <v>134</v>
      </c>
      <c r="BT24" s="15" t="s">
        <v>134</v>
      </c>
      <c r="BU24" s="15" t="s">
        <v>134</v>
      </c>
      <c r="BV24" s="15" t="s">
        <v>134</v>
      </c>
      <c r="BW24" s="15" t="s">
        <v>134</v>
      </c>
      <c r="BX24" s="15" t="s">
        <v>134</v>
      </c>
      <c r="BY24" s="15" t="s">
        <v>134</v>
      </c>
      <c r="BZ24" s="15" t="s">
        <v>134</v>
      </c>
      <c r="CA24" s="15" t="s">
        <v>134</v>
      </c>
      <c r="CB24" s="15" t="s">
        <v>134</v>
      </c>
      <c r="CC24" s="15" t="s">
        <v>134</v>
      </c>
      <c r="CD24" s="15" t="s">
        <v>134</v>
      </c>
      <c r="CE24" s="15" t="s">
        <v>134</v>
      </c>
      <c r="CF24" s="15" t="s">
        <v>134</v>
      </c>
      <c r="CG24" s="15" t="s">
        <v>134</v>
      </c>
      <c r="CH24" s="15" t="s">
        <v>134</v>
      </c>
      <c r="CI24" s="15" t="s">
        <v>134</v>
      </c>
      <c r="CJ24" s="15" t="s">
        <v>134</v>
      </c>
      <c r="CK24" s="15" t="s">
        <v>134</v>
      </c>
      <c r="CL24" s="15" t="s">
        <v>134</v>
      </c>
      <c r="CM24" s="15" t="s">
        <v>134</v>
      </c>
      <c r="CN24" s="15" t="s">
        <v>134</v>
      </c>
      <c r="CO24" s="15" t="s">
        <v>134</v>
      </c>
      <c r="CP24" s="15" t="s">
        <v>134</v>
      </c>
      <c r="CQ24" s="15" t="s">
        <v>134</v>
      </c>
      <c r="CR24" s="15" t="s">
        <v>134</v>
      </c>
      <c r="CS24" s="15" t="s">
        <v>134</v>
      </c>
      <c r="CT24" s="15" t="s">
        <v>134</v>
      </c>
      <c r="CU24" s="15" t="s">
        <v>134</v>
      </c>
      <c r="CV24" s="15" t="s">
        <v>134</v>
      </c>
      <c r="CW24" s="15" t="s">
        <v>134</v>
      </c>
      <c r="CX24" s="15" t="s">
        <v>134</v>
      </c>
      <c r="CY24" s="15" t="s">
        <v>134</v>
      </c>
      <c r="CZ24" s="15" t="s">
        <v>134</v>
      </c>
    </row>
    <row r="25" spans="2:104">
      <c r="B25" s="28"/>
      <c r="C25" s="14" t="s">
        <v>56</v>
      </c>
      <c r="D25" s="15" t="s">
        <v>135</v>
      </c>
      <c r="E25" s="15" t="s">
        <v>135</v>
      </c>
      <c r="F25" s="15" t="s">
        <v>135</v>
      </c>
      <c r="G25" s="15" t="s">
        <v>135</v>
      </c>
      <c r="H25" s="15" t="s">
        <v>135</v>
      </c>
      <c r="I25" s="15" t="s">
        <v>135</v>
      </c>
      <c r="J25" s="15" t="s">
        <v>135</v>
      </c>
      <c r="K25" s="15">
        <v>4.922E-2</v>
      </c>
      <c r="L25" s="15">
        <v>0.10199999999999999</v>
      </c>
      <c r="M25" s="15">
        <v>0.1545</v>
      </c>
      <c r="N25" s="15">
        <v>0.20680000000000001</v>
      </c>
      <c r="O25" s="15">
        <v>0.25919999999999999</v>
      </c>
      <c r="P25" s="15">
        <v>0.31159999999999999</v>
      </c>
      <c r="Q25" s="15">
        <v>0.36430000000000001</v>
      </c>
      <c r="R25" s="15">
        <v>0.41739999999999999</v>
      </c>
      <c r="S25" s="15">
        <v>0.47099999999999997</v>
      </c>
      <c r="T25" s="15">
        <v>0.52510000000000001</v>
      </c>
      <c r="U25" s="15">
        <v>0.58009999999999995</v>
      </c>
      <c r="V25" s="15">
        <v>0.63600000000000001</v>
      </c>
      <c r="W25" s="15">
        <v>0.69289999999999996</v>
      </c>
      <c r="X25" s="15">
        <v>0.75109999999999999</v>
      </c>
      <c r="Y25" s="15">
        <v>0.81069999999999998</v>
      </c>
      <c r="Z25" s="15">
        <v>0.87190000000000001</v>
      </c>
      <c r="AA25" s="15">
        <v>0.93489999999999995</v>
      </c>
      <c r="AB25" s="15">
        <v>1</v>
      </c>
      <c r="AC25" s="15">
        <v>1.0669999999999999</v>
      </c>
      <c r="AD25" s="15">
        <v>1.137</v>
      </c>
      <c r="AE25" s="15">
        <v>1.21</v>
      </c>
      <c r="AF25" s="15">
        <v>1.286</v>
      </c>
      <c r="AG25" s="15">
        <v>1.3660000000000001</v>
      </c>
      <c r="AH25" s="15">
        <v>1.4490000000000001</v>
      </c>
      <c r="AI25" s="15">
        <v>1.5369999999999999</v>
      </c>
      <c r="AJ25" s="15">
        <v>1.631</v>
      </c>
      <c r="AK25" s="15">
        <v>1.73</v>
      </c>
      <c r="AL25" s="15">
        <v>1.835</v>
      </c>
      <c r="AM25" s="15">
        <v>1.9490000000000001</v>
      </c>
      <c r="AN25" s="15">
        <v>2.0699999999999998</v>
      </c>
      <c r="AO25" s="15">
        <v>2.202</v>
      </c>
      <c r="AP25" s="15">
        <v>2.3460000000000001</v>
      </c>
      <c r="AQ25" s="15">
        <v>2.5030000000000001</v>
      </c>
      <c r="AR25" s="15">
        <v>2.677</v>
      </c>
      <c r="AS25" s="15">
        <v>2.87</v>
      </c>
      <c r="AT25" s="15">
        <v>3.0870000000000002</v>
      </c>
      <c r="AU25" s="15">
        <v>3.3340000000000001</v>
      </c>
      <c r="AV25" s="15">
        <v>3.6179999999999999</v>
      </c>
      <c r="AW25" s="15">
        <v>3.9510000000000001</v>
      </c>
      <c r="AX25" s="15">
        <v>4.3479999999999999</v>
      </c>
      <c r="AY25" s="15">
        <v>4.8339999999999996</v>
      </c>
      <c r="AZ25" s="15">
        <v>5.4509999999999996</v>
      </c>
      <c r="BA25" s="15">
        <v>6.2679999999999998</v>
      </c>
      <c r="BB25" s="15">
        <v>7.4279999999999999</v>
      </c>
      <c r="BC25" s="15">
        <v>9.27</v>
      </c>
      <c r="BD25" s="15">
        <v>12.92</v>
      </c>
      <c r="BE25" s="15">
        <v>28.16</v>
      </c>
      <c r="BF25" s="15" t="s">
        <v>134</v>
      </c>
      <c r="BG25" s="15" t="s">
        <v>134</v>
      </c>
      <c r="BH25" s="15" t="s">
        <v>134</v>
      </c>
      <c r="BI25" s="15" t="s">
        <v>134</v>
      </c>
      <c r="BJ25" s="15" t="s">
        <v>134</v>
      </c>
      <c r="BK25" s="15" t="s">
        <v>134</v>
      </c>
      <c r="BL25" s="15" t="s">
        <v>134</v>
      </c>
      <c r="BM25" s="15" t="s">
        <v>134</v>
      </c>
      <c r="BN25" s="15" t="s">
        <v>134</v>
      </c>
      <c r="BO25" s="15" t="s">
        <v>134</v>
      </c>
      <c r="BP25" s="15" t="s">
        <v>134</v>
      </c>
      <c r="BQ25" s="15" t="s">
        <v>134</v>
      </c>
      <c r="BR25" s="15" t="s">
        <v>134</v>
      </c>
      <c r="BS25" s="15" t="s">
        <v>134</v>
      </c>
      <c r="BT25" s="15" t="s">
        <v>134</v>
      </c>
      <c r="BU25" s="15" t="s">
        <v>134</v>
      </c>
      <c r="BV25" s="15" t="s">
        <v>134</v>
      </c>
      <c r="BW25" s="15" t="s">
        <v>134</v>
      </c>
      <c r="BX25" s="15" t="s">
        <v>134</v>
      </c>
      <c r="BY25" s="15" t="s">
        <v>134</v>
      </c>
      <c r="BZ25" s="15" t="s">
        <v>134</v>
      </c>
      <c r="CA25" s="15" t="s">
        <v>134</v>
      </c>
      <c r="CB25" s="15" t="s">
        <v>134</v>
      </c>
      <c r="CC25" s="15" t="s">
        <v>134</v>
      </c>
      <c r="CD25" s="15" t="s">
        <v>134</v>
      </c>
      <c r="CE25" s="15" t="s">
        <v>134</v>
      </c>
      <c r="CF25" s="15" t="s">
        <v>134</v>
      </c>
      <c r="CG25" s="15" t="s">
        <v>134</v>
      </c>
      <c r="CH25" s="15" t="s">
        <v>134</v>
      </c>
      <c r="CI25" s="15" t="s">
        <v>134</v>
      </c>
      <c r="CJ25" s="15" t="s">
        <v>134</v>
      </c>
      <c r="CK25" s="15" t="s">
        <v>134</v>
      </c>
      <c r="CL25" s="15" t="s">
        <v>134</v>
      </c>
      <c r="CM25" s="15" t="s">
        <v>134</v>
      </c>
      <c r="CN25" s="15" t="s">
        <v>134</v>
      </c>
      <c r="CO25" s="15" t="s">
        <v>134</v>
      </c>
      <c r="CP25" s="15" t="s">
        <v>134</v>
      </c>
      <c r="CQ25" s="15" t="s">
        <v>134</v>
      </c>
      <c r="CR25" s="15" t="s">
        <v>134</v>
      </c>
      <c r="CS25" s="15" t="s">
        <v>134</v>
      </c>
      <c r="CT25" s="15" t="s">
        <v>134</v>
      </c>
      <c r="CU25" s="15" t="s">
        <v>134</v>
      </c>
      <c r="CV25" s="15" t="s">
        <v>134</v>
      </c>
      <c r="CW25" s="15" t="s">
        <v>134</v>
      </c>
      <c r="CX25" s="15" t="s">
        <v>134</v>
      </c>
      <c r="CY25" s="15" t="s">
        <v>134</v>
      </c>
      <c r="CZ25" s="15" t="s">
        <v>134</v>
      </c>
    </row>
    <row r="26" spans="2:104">
      <c r="B26" s="28"/>
      <c r="C26" s="14" t="s">
        <v>57</v>
      </c>
      <c r="D26" s="15" t="s">
        <v>135</v>
      </c>
      <c r="E26" s="15" t="s">
        <v>135</v>
      </c>
      <c r="F26" s="15" t="s">
        <v>135</v>
      </c>
      <c r="G26" s="15" t="s">
        <v>135</v>
      </c>
      <c r="H26" s="15" t="s">
        <v>135</v>
      </c>
      <c r="I26" s="15" t="s">
        <v>135</v>
      </c>
      <c r="J26" s="15" t="s">
        <v>135</v>
      </c>
      <c r="K26" s="15" t="s">
        <v>135</v>
      </c>
      <c r="L26" s="15">
        <v>4.9459999999999997E-2</v>
      </c>
      <c r="M26" s="15">
        <v>0.1022</v>
      </c>
      <c r="N26" s="15">
        <v>0.1547</v>
      </c>
      <c r="O26" s="15">
        <v>0.20710000000000001</v>
      </c>
      <c r="P26" s="15">
        <v>0.25940000000000002</v>
      </c>
      <c r="Q26" s="15">
        <v>0.31190000000000001</v>
      </c>
      <c r="R26" s="15">
        <v>0.36459999999999998</v>
      </c>
      <c r="S26" s="15">
        <v>0.41760000000000003</v>
      </c>
      <c r="T26" s="15">
        <v>0.47110000000000002</v>
      </c>
      <c r="U26" s="15">
        <v>0.52529999999999999</v>
      </c>
      <c r="V26" s="15">
        <v>0.58020000000000005</v>
      </c>
      <c r="W26" s="15">
        <v>0.63600000000000001</v>
      </c>
      <c r="X26" s="15">
        <v>0.69289999999999996</v>
      </c>
      <c r="Y26" s="15">
        <v>0.75109999999999999</v>
      </c>
      <c r="Z26" s="15">
        <v>0.81069999999999998</v>
      </c>
      <c r="AA26" s="15">
        <v>0.87190000000000001</v>
      </c>
      <c r="AB26" s="15">
        <v>0.93489999999999995</v>
      </c>
      <c r="AC26" s="15">
        <v>1</v>
      </c>
      <c r="AD26" s="15">
        <v>1.0669999999999999</v>
      </c>
      <c r="AE26" s="15">
        <v>1.137</v>
      </c>
      <c r="AF26" s="15">
        <v>1.21</v>
      </c>
      <c r="AG26" s="15">
        <v>1.286</v>
      </c>
      <c r="AH26" s="15">
        <v>1.3660000000000001</v>
      </c>
      <c r="AI26" s="15">
        <v>1.45</v>
      </c>
      <c r="AJ26" s="15">
        <v>1.5389999999999999</v>
      </c>
      <c r="AK26" s="15">
        <v>1.6319999999999999</v>
      </c>
      <c r="AL26" s="15">
        <v>1.732</v>
      </c>
      <c r="AM26" s="15">
        <v>1.8380000000000001</v>
      </c>
      <c r="AN26" s="15">
        <v>1.952</v>
      </c>
      <c r="AO26" s="15">
        <v>2.0750000000000002</v>
      </c>
      <c r="AP26" s="15">
        <v>2.2080000000000002</v>
      </c>
      <c r="AQ26" s="15">
        <v>2.3530000000000002</v>
      </c>
      <c r="AR26" s="15">
        <v>2.5129999999999999</v>
      </c>
      <c r="AS26" s="15">
        <v>2.6890000000000001</v>
      </c>
      <c r="AT26" s="15">
        <v>2.8849999999999998</v>
      </c>
      <c r="AU26" s="15">
        <v>3.1059999999999999</v>
      </c>
      <c r="AV26" s="15">
        <v>3.359</v>
      </c>
      <c r="AW26" s="15">
        <v>3.65</v>
      </c>
      <c r="AX26" s="15">
        <v>3.9929999999999999</v>
      </c>
      <c r="AY26" s="15">
        <v>4.4039999999999999</v>
      </c>
      <c r="AZ26" s="15">
        <v>4.9119999999999999</v>
      </c>
      <c r="BA26" s="15">
        <v>5.5609999999999999</v>
      </c>
      <c r="BB26" s="15">
        <v>6.4329999999999998</v>
      </c>
      <c r="BC26" s="15">
        <v>7.6980000000000004</v>
      </c>
      <c r="BD26" s="15">
        <v>9.7840000000000007</v>
      </c>
      <c r="BE26" s="15">
        <v>14.3</v>
      </c>
      <c r="BF26" s="15">
        <v>55.6</v>
      </c>
      <c r="BG26" s="15" t="s">
        <v>134</v>
      </c>
      <c r="BH26" s="15" t="s">
        <v>134</v>
      </c>
      <c r="BI26" s="15" t="s">
        <v>134</v>
      </c>
      <c r="BJ26" s="15" t="s">
        <v>134</v>
      </c>
      <c r="BK26" s="15" t="s">
        <v>134</v>
      </c>
      <c r="BL26" s="15" t="s">
        <v>134</v>
      </c>
      <c r="BM26" s="15" t="s">
        <v>134</v>
      </c>
      <c r="BN26" s="15" t="s">
        <v>134</v>
      </c>
      <c r="BO26" s="15" t="s">
        <v>134</v>
      </c>
      <c r="BP26" s="15" t="s">
        <v>134</v>
      </c>
      <c r="BQ26" s="15" t="s">
        <v>134</v>
      </c>
      <c r="BR26" s="15" t="s">
        <v>134</v>
      </c>
      <c r="BS26" s="15" t="s">
        <v>134</v>
      </c>
      <c r="BT26" s="15" t="s">
        <v>134</v>
      </c>
      <c r="BU26" s="15" t="s">
        <v>134</v>
      </c>
      <c r="BV26" s="15" t="s">
        <v>134</v>
      </c>
      <c r="BW26" s="15" t="s">
        <v>134</v>
      </c>
      <c r="BX26" s="15" t="s">
        <v>134</v>
      </c>
      <c r="BY26" s="15" t="s">
        <v>134</v>
      </c>
      <c r="BZ26" s="15" t="s">
        <v>134</v>
      </c>
      <c r="CA26" s="15" t="s">
        <v>134</v>
      </c>
      <c r="CB26" s="15" t="s">
        <v>134</v>
      </c>
      <c r="CC26" s="15" t="s">
        <v>134</v>
      </c>
      <c r="CD26" s="15" t="s">
        <v>134</v>
      </c>
      <c r="CE26" s="15" t="s">
        <v>134</v>
      </c>
      <c r="CF26" s="15" t="s">
        <v>134</v>
      </c>
      <c r="CG26" s="15" t="s">
        <v>134</v>
      </c>
      <c r="CH26" s="15" t="s">
        <v>134</v>
      </c>
      <c r="CI26" s="15" t="s">
        <v>134</v>
      </c>
      <c r="CJ26" s="15" t="s">
        <v>134</v>
      </c>
      <c r="CK26" s="15" t="s">
        <v>134</v>
      </c>
      <c r="CL26" s="15" t="s">
        <v>134</v>
      </c>
      <c r="CM26" s="15" t="s">
        <v>134</v>
      </c>
      <c r="CN26" s="15" t="s">
        <v>134</v>
      </c>
      <c r="CO26" s="15" t="s">
        <v>134</v>
      </c>
      <c r="CP26" s="15" t="s">
        <v>134</v>
      </c>
      <c r="CQ26" s="15" t="s">
        <v>134</v>
      </c>
      <c r="CR26" s="15" t="s">
        <v>134</v>
      </c>
      <c r="CS26" s="15" t="s">
        <v>134</v>
      </c>
      <c r="CT26" s="15" t="s">
        <v>134</v>
      </c>
      <c r="CU26" s="15" t="s">
        <v>134</v>
      </c>
      <c r="CV26" s="15" t="s">
        <v>134</v>
      </c>
      <c r="CW26" s="15" t="s">
        <v>134</v>
      </c>
      <c r="CX26" s="15" t="s">
        <v>134</v>
      </c>
      <c r="CY26" s="15" t="s">
        <v>134</v>
      </c>
      <c r="CZ26" s="15" t="s">
        <v>134</v>
      </c>
    </row>
    <row r="27" spans="2:104">
      <c r="B27" s="28"/>
      <c r="C27" s="14" t="s">
        <v>58</v>
      </c>
      <c r="D27" s="15" t="s">
        <v>135</v>
      </c>
      <c r="E27" s="15" t="s">
        <v>135</v>
      </c>
      <c r="F27" s="15" t="s">
        <v>135</v>
      </c>
      <c r="G27" s="15" t="s">
        <v>135</v>
      </c>
      <c r="H27" s="15" t="s">
        <v>135</v>
      </c>
      <c r="I27" s="15" t="s">
        <v>135</v>
      </c>
      <c r="J27" s="15" t="s">
        <v>135</v>
      </c>
      <c r="K27" s="15" t="s">
        <v>135</v>
      </c>
      <c r="L27" s="15" t="s">
        <v>135</v>
      </c>
      <c r="M27" s="15">
        <v>4.9520000000000002E-2</v>
      </c>
      <c r="N27" s="15">
        <v>0.1023</v>
      </c>
      <c r="O27" s="15">
        <v>0.15490000000000001</v>
      </c>
      <c r="P27" s="15">
        <v>0.2072</v>
      </c>
      <c r="Q27" s="15">
        <v>0.2596</v>
      </c>
      <c r="R27" s="15">
        <v>0.312</v>
      </c>
      <c r="S27" s="15">
        <v>0.36470000000000002</v>
      </c>
      <c r="T27" s="15">
        <v>0.41770000000000002</v>
      </c>
      <c r="U27" s="15">
        <v>0.47120000000000001</v>
      </c>
      <c r="V27" s="15">
        <v>0.52529999999999999</v>
      </c>
      <c r="W27" s="15">
        <v>0.58020000000000005</v>
      </c>
      <c r="X27" s="15">
        <v>0.63600000000000001</v>
      </c>
      <c r="Y27" s="15">
        <v>0.69289999999999996</v>
      </c>
      <c r="Z27" s="15">
        <v>0.751</v>
      </c>
      <c r="AA27" s="15">
        <v>0.81059999999999999</v>
      </c>
      <c r="AB27" s="15">
        <v>0.87180000000000002</v>
      </c>
      <c r="AC27" s="15">
        <v>0.93489999999999995</v>
      </c>
      <c r="AD27" s="15">
        <v>1</v>
      </c>
      <c r="AE27" s="15">
        <v>1.0669999999999999</v>
      </c>
      <c r="AF27" s="15">
        <v>1.1379999999999999</v>
      </c>
      <c r="AG27" s="15">
        <v>1.2110000000000001</v>
      </c>
      <c r="AH27" s="15">
        <v>1.2869999999999999</v>
      </c>
      <c r="AI27" s="15">
        <v>1.367</v>
      </c>
      <c r="AJ27" s="15">
        <v>1.4510000000000001</v>
      </c>
      <c r="AK27" s="15">
        <v>1.54</v>
      </c>
      <c r="AL27" s="15">
        <v>1.6339999999999999</v>
      </c>
      <c r="AM27" s="15">
        <v>1.734</v>
      </c>
      <c r="AN27" s="15">
        <v>1.841</v>
      </c>
      <c r="AO27" s="15">
        <v>1.956</v>
      </c>
      <c r="AP27" s="15">
        <v>2.08</v>
      </c>
      <c r="AQ27" s="15">
        <v>2.2149999999999999</v>
      </c>
      <c r="AR27" s="15">
        <v>2.3610000000000002</v>
      </c>
      <c r="AS27" s="15">
        <v>2.5230000000000001</v>
      </c>
      <c r="AT27" s="15">
        <v>2.702</v>
      </c>
      <c r="AU27" s="15">
        <v>2.9009999999999998</v>
      </c>
      <c r="AV27" s="15">
        <v>3.1269999999999998</v>
      </c>
      <c r="AW27" s="15">
        <v>3.3849999999999998</v>
      </c>
      <c r="AX27" s="15">
        <v>3.6850000000000001</v>
      </c>
      <c r="AY27" s="15">
        <v>4.0389999999999997</v>
      </c>
      <c r="AZ27" s="15">
        <v>4.4660000000000002</v>
      </c>
      <c r="BA27" s="15">
        <v>4.9969999999999999</v>
      </c>
      <c r="BB27" s="15">
        <v>5.6829999999999998</v>
      </c>
      <c r="BC27" s="15">
        <v>6.62</v>
      </c>
      <c r="BD27" s="15">
        <v>8.0120000000000005</v>
      </c>
      <c r="BE27" s="15">
        <v>10.41</v>
      </c>
      <c r="BF27" s="15">
        <v>16.3</v>
      </c>
      <c r="BG27" s="15" t="s">
        <v>134</v>
      </c>
      <c r="BH27" s="15" t="s">
        <v>134</v>
      </c>
      <c r="BI27" s="15" t="s">
        <v>134</v>
      </c>
      <c r="BJ27" s="15" t="s">
        <v>134</v>
      </c>
      <c r="BK27" s="15" t="s">
        <v>134</v>
      </c>
      <c r="BL27" s="15" t="s">
        <v>134</v>
      </c>
      <c r="BM27" s="15" t="s">
        <v>134</v>
      </c>
      <c r="BN27" s="15" t="s">
        <v>134</v>
      </c>
      <c r="BO27" s="15" t="s">
        <v>134</v>
      </c>
      <c r="BP27" s="15" t="s">
        <v>134</v>
      </c>
      <c r="BQ27" s="15" t="s">
        <v>134</v>
      </c>
      <c r="BR27" s="15" t="s">
        <v>134</v>
      </c>
      <c r="BS27" s="15" t="s">
        <v>134</v>
      </c>
      <c r="BT27" s="15" t="s">
        <v>134</v>
      </c>
      <c r="BU27" s="15" t="s">
        <v>134</v>
      </c>
      <c r="BV27" s="15" t="s">
        <v>134</v>
      </c>
      <c r="BW27" s="15" t="s">
        <v>134</v>
      </c>
      <c r="BX27" s="15" t="s">
        <v>134</v>
      </c>
      <c r="BY27" s="15" t="s">
        <v>134</v>
      </c>
      <c r="BZ27" s="15" t="s">
        <v>134</v>
      </c>
      <c r="CA27" s="15" t="s">
        <v>134</v>
      </c>
      <c r="CB27" s="15" t="s">
        <v>134</v>
      </c>
      <c r="CC27" s="15" t="s">
        <v>134</v>
      </c>
      <c r="CD27" s="15" t="s">
        <v>134</v>
      </c>
      <c r="CE27" s="15" t="s">
        <v>134</v>
      </c>
      <c r="CF27" s="15" t="s">
        <v>134</v>
      </c>
      <c r="CG27" s="15" t="s">
        <v>134</v>
      </c>
      <c r="CH27" s="15" t="s">
        <v>134</v>
      </c>
      <c r="CI27" s="15" t="s">
        <v>134</v>
      </c>
      <c r="CJ27" s="15" t="s">
        <v>134</v>
      </c>
      <c r="CK27" s="15" t="s">
        <v>134</v>
      </c>
      <c r="CL27" s="15" t="s">
        <v>134</v>
      </c>
      <c r="CM27" s="15" t="s">
        <v>134</v>
      </c>
      <c r="CN27" s="15" t="s">
        <v>134</v>
      </c>
      <c r="CO27" s="15" t="s">
        <v>134</v>
      </c>
      <c r="CP27" s="15" t="s">
        <v>134</v>
      </c>
      <c r="CQ27" s="15" t="s">
        <v>134</v>
      </c>
      <c r="CR27" s="15" t="s">
        <v>134</v>
      </c>
      <c r="CS27" s="15" t="s">
        <v>134</v>
      </c>
      <c r="CT27" s="15" t="s">
        <v>134</v>
      </c>
      <c r="CU27" s="15" t="s">
        <v>134</v>
      </c>
      <c r="CV27" s="15" t="s">
        <v>134</v>
      </c>
      <c r="CW27" s="15" t="s">
        <v>134</v>
      </c>
      <c r="CX27" s="15" t="s">
        <v>134</v>
      </c>
      <c r="CY27" s="15" t="s">
        <v>134</v>
      </c>
      <c r="CZ27" s="15" t="s">
        <v>134</v>
      </c>
    </row>
    <row r="28" spans="2:104">
      <c r="B28" s="28"/>
      <c r="C28" s="14" t="s">
        <v>59</v>
      </c>
      <c r="D28" s="15" t="s">
        <v>135</v>
      </c>
      <c r="E28" s="15" t="s">
        <v>135</v>
      </c>
      <c r="F28" s="15" t="s">
        <v>135</v>
      </c>
      <c r="G28" s="15" t="s">
        <v>135</v>
      </c>
      <c r="H28" s="15" t="s">
        <v>135</v>
      </c>
      <c r="I28" s="15" t="s">
        <v>135</v>
      </c>
      <c r="J28" s="15" t="s">
        <v>135</v>
      </c>
      <c r="K28" s="15" t="s">
        <v>135</v>
      </c>
      <c r="L28" s="15" t="s">
        <v>135</v>
      </c>
      <c r="M28" s="15" t="s">
        <v>135</v>
      </c>
      <c r="N28" s="15">
        <v>4.9410000000000003E-2</v>
      </c>
      <c r="O28" s="15">
        <v>0.1023</v>
      </c>
      <c r="P28" s="15">
        <v>0.15479999999999999</v>
      </c>
      <c r="Q28" s="15">
        <v>0.2072</v>
      </c>
      <c r="R28" s="15">
        <v>0.2596</v>
      </c>
      <c r="S28" s="15">
        <v>0.312</v>
      </c>
      <c r="T28" s="15">
        <v>0.36470000000000002</v>
      </c>
      <c r="U28" s="15">
        <v>0.41770000000000002</v>
      </c>
      <c r="V28" s="15">
        <v>0.47120000000000001</v>
      </c>
      <c r="W28" s="15">
        <v>0.52529999999999999</v>
      </c>
      <c r="X28" s="15">
        <v>0.58009999999999995</v>
      </c>
      <c r="Y28" s="15">
        <v>0.63590000000000002</v>
      </c>
      <c r="Z28" s="15">
        <v>0.69279999999999997</v>
      </c>
      <c r="AA28" s="15">
        <v>0.75090000000000001</v>
      </c>
      <c r="AB28" s="15">
        <v>0.8105</v>
      </c>
      <c r="AC28" s="15">
        <v>0.87170000000000003</v>
      </c>
      <c r="AD28" s="15">
        <v>0.93479999999999996</v>
      </c>
      <c r="AE28" s="15">
        <v>1</v>
      </c>
      <c r="AF28" s="15">
        <v>1.0680000000000001</v>
      </c>
      <c r="AG28" s="15">
        <v>1.1379999999999999</v>
      </c>
      <c r="AH28" s="15">
        <v>1.2110000000000001</v>
      </c>
      <c r="AI28" s="15">
        <v>1.2869999999999999</v>
      </c>
      <c r="AJ28" s="15">
        <v>1.3680000000000001</v>
      </c>
      <c r="AK28" s="15">
        <v>1.452</v>
      </c>
      <c r="AL28" s="15">
        <v>1.5409999999999999</v>
      </c>
      <c r="AM28" s="15">
        <v>1.6359999999999999</v>
      </c>
      <c r="AN28" s="15">
        <v>1.7370000000000001</v>
      </c>
      <c r="AO28" s="15">
        <v>1.845</v>
      </c>
      <c r="AP28" s="15">
        <v>1.96</v>
      </c>
      <c r="AQ28" s="15">
        <v>2.0859999999999999</v>
      </c>
      <c r="AR28" s="15">
        <v>2.2210000000000001</v>
      </c>
      <c r="AS28" s="15">
        <v>2.37</v>
      </c>
      <c r="AT28" s="15">
        <v>2.5339999999999998</v>
      </c>
      <c r="AU28" s="15">
        <v>2.7160000000000002</v>
      </c>
      <c r="AV28" s="15">
        <v>2.919</v>
      </c>
      <c r="AW28" s="15">
        <v>3.15</v>
      </c>
      <c r="AX28" s="15">
        <v>3.415</v>
      </c>
      <c r="AY28" s="15">
        <v>3.7229999999999999</v>
      </c>
      <c r="AZ28" s="15">
        <v>4.0890000000000004</v>
      </c>
      <c r="BA28" s="15">
        <v>4.5339999999999998</v>
      </c>
      <c r="BB28" s="15">
        <v>5.0910000000000002</v>
      </c>
      <c r="BC28" s="15">
        <v>5.82</v>
      </c>
      <c r="BD28" s="15">
        <v>6.8319999999999999</v>
      </c>
      <c r="BE28" s="15">
        <v>8.3789999999999996</v>
      </c>
      <c r="BF28" s="15">
        <v>11.21</v>
      </c>
      <c r="BG28" s="15">
        <v>19.489999999999998</v>
      </c>
      <c r="BH28" s="15" t="s">
        <v>134</v>
      </c>
      <c r="BI28" s="15" t="s">
        <v>134</v>
      </c>
      <c r="BJ28" s="15" t="s">
        <v>134</v>
      </c>
      <c r="BK28" s="15" t="s">
        <v>134</v>
      </c>
      <c r="BL28" s="15" t="s">
        <v>134</v>
      </c>
      <c r="BM28" s="15" t="s">
        <v>134</v>
      </c>
      <c r="BN28" s="15" t="s">
        <v>134</v>
      </c>
      <c r="BO28" s="15" t="s">
        <v>134</v>
      </c>
      <c r="BP28" s="15" t="s">
        <v>134</v>
      </c>
      <c r="BQ28" s="15" t="s">
        <v>134</v>
      </c>
      <c r="BR28" s="15" t="s">
        <v>134</v>
      </c>
      <c r="BS28" s="15" t="s">
        <v>134</v>
      </c>
      <c r="BT28" s="15" t="s">
        <v>134</v>
      </c>
      <c r="BU28" s="15" t="s">
        <v>134</v>
      </c>
      <c r="BV28" s="15" t="s">
        <v>134</v>
      </c>
      <c r="BW28" s="15" t="s">
        <v>134</v>
      </c>
      <c r="BX28" s="15" t="s">
        <v>134</v>
      </c>
      <c r="BY28" s="15" t="s">
        <v>134</v>
      </c>
      <c r="BZ28" s="15" t="s">
        <v>134</v>
      </c>
      <c r="CA28" s="15" t="s">
        <v>134</v>
      </c>
      <c r="CB28" s="15" t="s">
        <v>134</v>
      </c>
      <c r="CC28" s="15" t="s">
        <v>134</v>
      </c>
      <c r="CD28" s="15" t="s">
        <v>134</v>
      </c>
      <c r="CE28" s="15" t="s">
        <v>134</v>
      </c>
      <c r="CF28" s="15" t="s">
        <v>134</v>
      </c>
      <c r="CG28" s="15" t="s">
        <v>134</v>
      </c>
      <c r="CH28" s="15" t="s">
        <v>134</v>
      </c>
      <c r="CI28" s="15" t="s">
        <v>134</v>
      </c>
      <c r="CJ28" s="15" t="s">
        <v>134</v>
      </c>
      <c r="CK28" s="15" t="s">
        <v>134</v>
      </c>
      <c r="CL28" s="15" t="s">
        <v>134</v>
      </c>
      <c r="CM28" s="15" t="s">
        <v>134</v>
      </c>
      <c r="CN28" s="15" t="s">
        <v>134</v>
      </c>
      <c r="CO28" s="15" t="s">
        <v>134</v>
      </c>
      <c r="CP28" s="15" t="s">
        <v>134</v>
      </c>
      <c r="CQ28" s="15" t="s">
        <v>134</v>
      </c>
      <c r="CR28" s="15" t="s">
        <v>134</v>
      </c>
      <c r="CS28" s="15" t="s">
        <v>134</v>
      </c>
      <c r="CT28" s="15" t="s">
        <v>134</v>
      </c>
      <c r="CU28" s="15" t="s">
        <v>134</v>
      </c>
      <c r="CV28" s="15" t="s">
        <v>134</v>
      </c>
      <c r="CW28" s="15" t="s">
        <v>134</v>
      </c>
      <c r="CX28" s="15" t="s">
        <v>134</v>
      </c>
      <c r="CY28" s="15" t="s">
        <v>134</v>
      </c>
      <c r="CZ28" s="15" t="s">
        <v>134</v>
      </c>
    </row>
    <row r="29" spans="2:104">
      <c r="B29" s="28"/>
      <c r="C29" s="14" t="s">
        <v>60</v>
      </c>
      <c r="D29" s="15" t="s">
        <v>135</v>
      </c>
      <c r="E29" s="15" t="s">
        <v>135</v>
      </c>
      <c r="F29" s="15" t="s">
        <v>135</v>
      </c>
      <c r="G29" s="15" t="s">
        <v>135</v>
      </c>
      <c r="H29" s="15" t="s">
        <v>135</v>
      </c>
      <c r="I29" s="15" t="s">
        <v>135</v>
      </c>
      <c r="J29" s="15" t="s">
        <v>135</v>
      </c>
      <c r="K29" s="15" t="s">
        <v>135</v>
      </c>
      <c r="L29" s="15" t="s">
        <v>135</v>
      </c>
      <c r="M29" s="15" t="s">
        <v>135</v>
      </c>
      <c r="N29" s="15" t="s">
        <v>135</v>
      </c>
      <c r="O29" s="15">
        <v>4.9119999999999997E-2</v>
      </c>
      <c r="P29" s="15">
        <v>0.10199999999999999</v>
      </c>
      <c r="Q29" s="15">
        <v>0.15459999999999999</v>
      </c>
      <c r="R29" s="15">
        <v>0.20710000000000001</v>
      </c>
      <c r="S29" s="15">
        <v>0.25950000000000001</v>
      </c>
      <c r="T29" s="15">
        <v>0.31190000000000001</v>
      </c>
      <c r="U29" s="15">
        <v>0.36459999999999998</v>
      </c>
      <c r="V29" s="15">
        <v>0.41760000000000003</v>
      </c>
      <c r="W29" s="15">
        <v>0.47110000000000002</v>
      </c>
      <c r="X29" s="15">
        <v>0.52510000000000001</v>
      </c>
      <c r="Y29" s="15">
        <v>0.57999999999999996</v>
      </c>
      <c r="Z29" s="15">
        <v>0.63580000000000003</v>
      </c>
      <c r="AA29" s="15">
        <v>0.69269999999999998</v>
      </c>
      <c r="AB29" s="15">
        <v>0.75080000000000002</v>
      </c>
      <c r="AC29" s="15">
        <v>0.81040000000000001</v>
      </c>
      <c r="AD29" s="15">
        <v>0.87160000000000004</v>
      </c>
      <c r="AE29" s="15">
        <v>0.93479999999999996</v>
      </c>
      <c r="AF29" s="15">
        <v>1</v>
      </c>
      <c r="AG29" s="15">
        <v>1.0680000000000001</v>
      </c>
      <c r="AH29" s="15">
        <v>1.1379999999999999</v>
      </c>
      <c r="AI29" s="15">
        <v>1.2110000000000001</v>
      </c>
      <c r="AJ29" s="15">
        <v>1.288</v>
      </c>
      <c r="AK29" s="15">
        <v>1.369</v>
      </c>
      <c r="AL29" s="15">
        <v>1.4530000000000001</v>
      </c>
      <c r="AM29" s="15">
        <v>1.5429999999999999</v>
      </c>
      <c r="AN29" s="15">
        <v>1.6379999999999999</v>
      </c>
      <c r="AO29" s="15">
        <v>1.74</v>
      </c>
      <c r="AP29" s="15">
        <v>1.8480000000000001</v>
      </c>
      <c r="AQ29" s="15">
        <v>1.9650000000000001</v>
      </c>
      <c r="AR29" s="15">
        <v>2.0910000000000002</v>
      </c>
      <c r="AS29" s="15">
        <v>2.2290000000000001</v>
      </c>
      <c r="AT29" s="15">
        <v>2.38</v>
      </c>
      <c r="AU29" s="15">
        <v>2.5459999999999998</v>
      </c>
      <c r="AV29" s="15">
        <v>2.7309999999999999</v>
      </c>
      <c r="AW29" s="15">
        <v>2.9380000000000002</v>
      </c>
      <c r="AX29" s="15">
        <v>3.1739999999999999</v>
      </c>
      <c r="AY29" s="15">
        <v>3.4460000000000002</v>
      </c>
      <c r="AZ29" s="15">
        <v>3.7639999999999998</v>
      </c>
      <c r="BA29" s="15">
        <v>4.1429999999999998</v>
      </c>
      <c r="BB29" s="15">
        <v>4.6079999999999997</v>
      </c>
      <c r="BC29" s="15">
        <v>5.1950000000000003</v>
      </c>
      <c r="BD29" s="15">
        <v>5.9729999999999999</v>
      </c>
      <c r="BE29" s="15">
        <v>7.0750000000000002</v>
      </c>
      <c r="BF29" s="15">
        <v>8.8170000000000002</v>
      </c>
      <c r="BG29" s="15">
        <v>12.24</v>
      </c>
      <c r="BH29" s="15">
        <v>25.8</v>
      </c>
      <c r="BI29" s="15" t="s">
        <v>134</v>
      </c>
      <c r="BJ29" s="15" t="s">
        <v>134</v>
      </c>
      <c r="BK29" s="15" t="s">
        <v>134</v>
      </c>
      <c r="BL29" s="15" t="s">
        <v>134</v>
      </c>
      <c r="BM29" s="15" t="s">
        <v>134</v>
      </c>
      <c r="BN29" s="15" t="s">
        <v>134</v>
      </c>
      <c r="BO29" s="15" t="s">
        <v>134</v>
      </c>
      <c r="BP29" s="15" t="s">
        <v>134</v>
      </c>
      <c r="BQ29" s="15" t="s">
        <v>134</v>
      </c>
      <c r="BR29" s="15" t="s">
        <v>134</v>
      </c>
      <c r="BS29" s="15" t="s">
        <v>134</v>
      </c>
      <c r="BT29" s="15" t="s">
        <v>134</v>
      </c>
      <c r="BU29" s="15" t="s">
        <v>134</v>
      </c>
      <c r="BV29" s="15" t="s">
        <v>134</v>
      </c>
      <c r="BW29" s="15" t="s">
        <v>134</v>
      </c>
      <c r="BX29" s="15" t="s">
        <v>134</v>
      </c>
      <c r="BY29" s="15" t="s">
        <v>134</v>
      </c>
      <c r="BZ29" s="15" t="s">
        <v>134</v>
      </c>
      <c r="CA29" s="15" t="s">
        <v>134</v>
      </c>
      <c r="CB29" s="15" t="s">
        <v>134</v>
      </c>
      <c r="CC29" s="15" t="s">
        <v>134</v>
      </c>
      <c r="CD29" s="15" t="s">
        <v>134</v>
      </c>
      <c r="CE29" s="15" t="s">
        <v>134</v>
      </c>
      <c r="CF29" s="15" t="s">
        <v>134</v>
      </c>
      <c r="CG29" s="15" t="s">
        <v>134</v>
      </c>
      <c r="CH29" s="15" t="s">
        <v>134</v>
      </c>
      <c r="CI29" s="15" t="s">
        <v>134</v>
      </c>
      <c r="CJ29" s="15" t="s">
        <v>134</v>
      </c>
      <c r="CK29" s="15" t="s">
        <v>134</v>
      </c>
      <c r="CL29" s="15" t="s">
        <v>134</v>
      </c>
      <c r="CM29" s="15" t="s">
        <v>134</v>
      </c>
      <c r="CN29" s="15" t="s">
        <v>134</v>
      </c>
      <c r="CO29" s="15" t="s">
        <v>134</v>
      </c>
      <c r="CP29" s="15" t="s">
        <v>134</v>
      </c>
      <c r="CQ29" s="15" t="s">
        <v>134</v>
      </c>
      <c r="CR29" s="15" t="s">
        <v>134</v>
      </c>
      <c r="CS29" s="15" t="s">
        <v>134</v>
      </c>
      <c r="CT29" s="15" t="s">
        <v>134</v>
      </c>
      <c r="CU29" s="15" t="s">
        <v>134</v>
      </c>
      <c r="CV29" s="15" t="s">
        <v>134</v>
      </c>
      <c r="CW29" s="15" t="s">
        <v>134</v>
      </c>
      <c r="CX29" s="15" t="s">
        <v>134</v>
      </c>
      <c r="CY29" s="15" t="s">
        <v>134</v>
      </c>
      <c r="CZ29" s="15" t="s">
        <v>134</v>
      </c>
    </row>
    <row r="30" spans="2:104">
      <c r="B30" s="28"/>
      <c r="C30" s="14" t="s">
        <v>61</v>
      </c>
      <c r="D30" s="15" t="s">
        <v>135</v>
      </c>
      <c r="E30" s="15" t="s">
        <v>135</v>
      </c>
      <c r="F30" s="15" t="s">
        <v>135</v>
      </c>
      <c r="G30" s="15" t="s">
        <v>135</v>
      </c>
      <c r="H30" s="15" t="s">
        <v>135</v>
      </c>
      <c r="I30" s="15" t="s">
        <v>135</v>
      </c>
      <c r="J30" s="15" t="s">
        <v>135</v>
      </c>
      <c r="K30" s="15" t="s">
        <v>135</v>
      </c>
      <c r="L30" s="15" t="s">
        <v>135</v>
      </c>
      <c r="M30" s="15" t="s">
        <v>135</v>
      </c>
      <c r="N30" s="15" t="s">
        <v>135</v>
      </c>
      <c r="O30" s="15" t="s">
        <v>135</v>
      </c>
      <c r="P30" s="15">
        <v>4.8649999999999999E-2</v>
      </c>
      <c r="Q30" s="15">
        <v>0.1016</v>
      </c>
      <c r="R30" s="15">
        <v>0.15429999999999999</v>
      </c>
      <c r="S30" s="15">
        <v>0.20680000000000001</v>
      </c>
      <c r="T30" s="15">
        <v>0.25919999999999999</v>
      </c>
      <c r="U30" s="15">
        <v>0.31169999999999998</v>
      </c>
      <c r="V30" s="15">
        <v>0.3644</v>
      </c>
      <c r="W30" s="15">
        <v>0.41739999999999999</v>
      </c>
      <c r="X30" s="15">
        <v>0.4708</v>
      </c>
      <c r="Y30" s="15">
        <v>0.52490000000000003</v>
      </c>
      <c r="Z30" s="15">
        <v>0.57979999999999998</v>
      </c>
      <c r="AA30" s="15">
        <v>0.63560000000000005</v>
      </c>
      <c r="AB30" s="15">
        <v>0.69240000000000002</v>
      </c>
      <c r="AC30" s="15">
        <v>0.75060000000000004</v>
      </c>
      <c r="AD30" s="15">
        <v>0.81020000000000003</v>
      </c>
      <c r="AE30" s="15">
        <v>0.87150000000000005</v>
      </c>
      <c r="AF30" s="15">
        <v>0.93469999999999998</v>
      </c>
      <c r="AG30" s="15">
        <v>1</v>
      </c>
      <c r="AH30" s="15">
        <v>1.0680000000000001</v>
      </c>
      <c r="AI30" s="15">
        <v>1.1379999999999999</v>
      </c>
      <c r="AJ30" s="15">
        <v>1.212</v>
      </c>
      <c r="AK30" s="15">
        <v>1.2889999999999999</v>
      </c>
      <c r="AL30" s="15">
        <v>1.369</v>
      </c>
      <c r="AM30" s="15">
        <v>1.4550000000000001</v>
      </c>
      <c r="AN30" s="15">
        <v>1.5449999999999999</v>
      </c>
      <c r="AO30" s="15">
        <v>1.641</v>
      </c>
      <c r="AP30" s="15">
        <v>1.7430000000000001</v>
      </c>
      <c r="AQ30" s="15">
        <v>1.8520000000000001</v>
      </c>
      <c r="AR30" s="15">
        <v>1.97</v>
      </c>
      <c r="AS30" s="15">
        <v>2.0979999999999999</v>
      </c>
      <c r="AT30" s="15">
        <v>2.2370000000000001</v>
      </c>
      <c r="AU30" s="15">
        <v>2.39</v>
      </c>
      <c r="AV30" s="15">
        <v>2.5590000000000002</v>
      </c>
      <c r="AW30" s="15">
        <v>2.7469999999999999</v>
      </c>
      <c r="AX30" s="15">
        <v>2.9590000000000001</v>
      </c>
      <c r="AY30" s="15">
        <v>3.2010000000000001</v>
      </c>
      <c r="AZ30" s="15">
        <v>3.48</v>
      </c>
      <c r="BA30" s="15">
        <v>3.8090000000000002</v>
      </c>
      <c r="BB30" s="15">
        <v>4.2030000000000003</v>
      </c>
      <c r="BC30" s="15">
        <v>4.6890000000000001</v>
      </c>
      <c r="BD30" s="15">
        <v>5.31</v>
      </c>
      <c r="BE30" s="15">
        <v>6.1449999999999996</v>
      </c>
      <c r="BF30" s="15">
        <v>7.3550000000000004</v>
      </c>
      <c r="BG30" s="15">
        <v>9.3460000000000001</v>
      </c>
      <c r="BH30" s="15">
        <v>13.64</v>
      </c>
      <c r="BI30" s="15">
        <v>50.17</v>
      </c>
      <c r="BJ30" s="15" t="s">
        <v>134</v>
      </c>
      <c r="BK30" s="15" t="s">
        <v>134</v>
      </c>
      <c r="BL30" s="15" t="s">
        <v>134</v>
      </c>
      <c r="BM30" s="15" t="s">
        <v>134</v>
      </c>
      <c r="BN30" s="15" t="s">
        <v>134</v>
      </c>
      <c r="BO30" s="15" t="s">
        <v>134</v>
      </c>
      <c r="BP30" s="15" t="s">
        <v>134</v>
      </c>
      <c r="BQ30" s="15" t="s">
        <v>134</v>
      </c>
      <c r="BR30" s="15" t="s">
        <v>134</v>
      </c>
      <c r="BS30" s="15" t="s">
        <v>134</v>
      </c>
      <c r="BT30" s="15" t="s">
        <v>134</v>
      </c>
      <c r="BU30" s="15" t="s">
        <v>134</v>
      </c>
      <c r="BV30" s="15" t="s">
        <v>134</v>
      </c>
      <c r="BW30" s="15" t="s">
        <v>134</v>
      </c>
      <c r="BX30" s="15" t="s">
        <v>134</v>
      </c>
      <c r="BY30" s="15" t="s">
        <v>134</v>
      </c>
      <c r="BZ30" s="15" t="s">
        <v>134</v>
      </c>
      <c r="CA30" s="15" t="s">
        <v>134</v>
      </c>
      <c r="CB30" s="15" t="s">
        <v>134</v>
      </c>
      <c r="CC30" s="15" t="s">
        <v>134</v>
      </c>
      <c r="CD30" s="15" t="s">
        <v>134</v>
      </c>
      <c r="CE30" s="15" t="s">
        <v>134</v>
      </c>
      <c r="CF30" s="15" t="s">
        <v>134</v>
      </c>
      <c r="CG30" s="15" t="s">
        <v>134</v>
      </c>
      <c r="CH30" s="15" t="s">
        <v>134</v>
      </c>
      <c r="CI30" s="15" t="s">
        <v>134</v>
      </c>
      <c r="CJ30" s="15" t="s">
        <v>134</v>
      </c>
      <c r="CK30" s="15" t="s">
        <v>134</v>
      </c>
      <c r="CL30" s="15" t="s">
        <v>134</v>
      </c>
      <c r="CM30" s="15" t="s">
        <v>134</v>
      </c>
      <c r="CN30" s="15" t="s">
        <v>134</v>
      </c>
      <c r="CO30" s="15" t="s">
        <v>134</v>
      </c>
      <c r="CP30" s="15" t="s">
        <v>134</v>
      </c>
      <c r="CQ30" s="15" t="s">
        <v>134</v>
      </c>
      <c r="CR30" s="15" t="s">
        <v>134</v>
      </c>
      <c r="CS30" s="15" t="s">
        <v>134</v>
      </c>
      <c r="CT30" s="15" t="s">
        <v>134</v>
      </c>
      <c r="CU30" s="15" t="s">
        <v>134</v>
      </c>
      <c r="CV30" s="15" t="s">
        <v>134</v>
      </c>
      <c r="CW30" s="15" t="s">
        <v>134</v>
      </c>
      <c r="CX30" s="15" t="s">
        <v>134</v>
      </c>
      <c r="CY30" s="15" t="s">
        <v>134</v>
      </c>
      <c r="CZ30" s="15" t="s">
        <v>134</v>
      </c>
    </row>
    <row r="31" spans="2:104">
      <c r="B31" s="28"/>
      <c r="C31" s="14" t="s">
        <v>62</v>
      </c>
      <c r="D31" s="15" t="s">
        <v>135</v>
      </c>
      <c r="E31" s="15" t="s">
        <v>135</v>
      </c>
      <c r="F31" s="15" t="s">
        <v>135</v>
      </c>
      <c r="G31" s="15" t="s">
        <v>135</v>
      </c>
      <c r="H31" s="15" t="s">
        <v>135</v>
      </c>
      <c r="I31" s="15" t="s">
        <v>135</v>
      </c>
      <c r="J31" s="15" t="s">
        <v>135</v>
      </c>
      <c r="K31" s="15" t="s">
        <v>135</v>
      </c>
      <c r="L31" s="15" t="s">
        <v>135</v>
      </c>
      <c r="M31" s="15" t="s">
        <v>135</v>
      </c>
      <c r="N31" s="15" t="s">
        <v>135</v>
      </c>
      <c r="O31" s="15" t="s">
        <v>135</v>
      </c>
      <c r="P31" s="15" t="s">
        <v>135</v>
      </c>
      <c r="Q31" s="15">
        <v>4.8000000000000001E-2</v>
      </c>
      <c r="R31" s="15">
        <v>0.1011</v>
      </c>
      <c r="S31" s="15">
        <v>0.15379999999999999</v>
      </c>
      <c r="T31" s="15">
        <v>0.2064</v>
      </c>
      <c r="U31" s="15">
        <v>0.25879999999999997</v>
      </c>
      <c r="V31" s="15">
        <v>0.31130000000000002</v>
      </c>
      <c r="W31" s="15">
        <v>0.36399999999999999</v>
      </c>
      <c r="X31" s="15">
        <v>0.41710000000000003</v>
      </c>
      <c r="Y31" s="15">
        <v>0.47049999999999997</v>
      </c>
      <c r="Z31" s="15">
        <v>0.52459999999999996</v>
      </c>
      <c r="AA31" s="15">
        <v>0.57950000000000002</v>
      </c>
      <c r="AB31" s="15">
        <v>0.63529999999999998</v>
      </c>
      <c r="AC31" s="15">
        <v>0.69220000000000004</v>
      </c>
      <c r="AD31" s="15">
        <v>0.75029999999999997</v>
      </c>
      <c r="AE31" s="15">
        <v>0.81</v>
      </c>
      <c r="AF31" s="15">
        <v>0.87129999999999996</v>
      </c>
      <c r="AG31" s="15">
        <v>0.93459999999999999</v>
      </c>
      <c r="AH31" s="15">
        <v>1</v>
      </c>
      <c r="AI31" s="15">
        <v>1.0680000000000001</v>
      </c>
      <c r="AJ31" s="15">
        <v>1.1379999999999999</v>
      </c>
      <c r="AK31" s="15">
        <v>1.212</v>
      </c>
      <c r="AL31" s="15">
        <v>1.2889999999999999</v>
      </c>
      <c r="AM31" s="15">
        <v>1.371</v>
      </c>
      <c r="AN31" s="15">
        <v>1.456</v>
      </c>
      <c r="AO31" s="15">
        <v>1.5469999999999999</v>
      </c>
      <c r="AP31" s="15">
        <v>1.643</v>
      </c>
      <c r="AQ31" s="15">
        <v>1.746</v>
      </c>
      <c r="AR31" s="15">
        <v>1.857</v>
      </c>
      <c r="AS31" s="15">
        <v>1.976</v>
      </c>
      <c r="AT31" s="15">
        <v>2.105</v>
      </c>
      <c r="AU31" s="15">
        <v>2.246</v>
      </c>
      <c r="AV31" s="15">
        <v>2.4009999999999998</v>
      </c>
      <c r="AW31" s="15">
        <v>2.573</v>
      </c>
      <c r="AX31" s="15">
        <v>2.7650000000000001</v>
      </c>
      <c r="AY31" s="15">
        <v>2.9820000000000002</v>
      </c>
      <c r="AZ31" s="15">
        <v>3.23</v>
      </c>
      <c r="BA31" s="15">
        <v>3.5169999999999999</v>
      </c>
      <c r="BB31" s="15">
        <v>3.8570000000000002</v>
      </c>
      <c r="BC31" s="15">
        <v>4.2679999999999998</v>
      </c>
      <c r="BD31" s="15">
        <v>4.7789999999999999</v>
      </c>
      <c r="BE31" s="15">
        <v>5.4390000000000001</v>
      </c>
      <c r="BF31" s="15">
        <v>6.34</v>
      </c>
      <c r="BG31" s="15">
        <v>7.681</v>
      </c>
      <c r="BH31" s="15">
        <v>10</v>
      </c>
      <c r="BI31" s="15">
        <v>15.71</v>
      </c>
      <c r="BJ31" s="15" t="s">
        <v>134</v>
      </c>
      <c r="BK31" s="15" t="s">
        <v>134</v>
      </c>
      <c r="BL31" s="15" t="s">
        <v>134</v>
      </c>
      <c r="BM31" s="15" t="s">
        <v>134</v>
      </c>
      <c r="BN31" s="15" t="s">
        <v>134</v>
      </c>
      <c r="BO31" s="15" t="s">
        <v>134</v>
      </c>
      <c r="BP31" s="15" t="s">
        <v>134</v>
      </c>
      <c r="BQ31" s="15" t="s">
        <v>134</v>
      </c>
      <c r="BR31" s="15" t="s">
        <v>134</v>
      </c>
      <c r="BS31" s="15" t="s">
        <v>134</v>
      </c>
      <c r="BT31" s="15" t="s">
        <v>134</v>
      </c>
      <c r="BU31" s="15" t="s">
        <v>134</v>
      </c>
      <c r="BV31" s="15" t="s">
        <v>134</v>
      </c>
      <c r="BW31" s="15" t="s">
        <v>134</v>
      </c>
      <c r="BX31" s="15" t="s">
        <v>134</v>
      </c>
      <c r="BY31" s="15" t="s">
        <v>134</v>
      </c>
      <c r="BZ31" s="15" t="s">
        <v>134</v>
      </c>
      <c r="CA31" s="15" t="s">
        <v>134</v>
      </c>
      <c r="CB31" s="15" t="s">
        <v>134</v>
      </c>
      <c r="CC31" s="15" t="s">
        <v>134</v>
      </c>
      <c r="CD31" s="15" t="s">
        <v>134</v>
      </c>
      <c r="CE31" s="15" t="s">
        <v>134</v>
      </c>
      <c r="CF31" s="15" t="s">
        <v>134</v>
      </c>
      <c r="CG31" s="15" t="s">
        <v>134</v>
      </c>
      <c r="CH31" s="15" t="s">
        <v>134</v>
      </c>
      <c r="CI31" s="15" t="s">
        <v>134</v>
      </c>
      <c r="CJ31" s="15" t="s">
        <v>134</v>
      </c>
      <c r="CK31" s="15" t="s">
        <v>134</v>
      </c>
      <c r="CL31" s="15" t="s">
        <v>134</v>
      </c>
      <c r="CM31" s="15" t="s">
        <v>134</v>
      </c>
      <c r="CN31" s="15" t="s">
        <v>134</v>
      </c>
      <c r="CO31" s="15" t="s">
        <v>134</v>
      </c>
      <c r="CP31" s="15" t="s">
        <v>134</v>
      </c>
      <c r="CQ31" s="15" t="s">
        <v>134</v>
      </c>
      <c r="CR31" s="15" t="s">
        <v>134</v>
      </c>
      <c r="CS31" s="15" t="s">
        <v>134</v>
      </c>
      <c r="CT31" s="15" t="s">
        <v>134</v>
      </c>
      <c r="CU31" s="15" t="s">
        <v>134</v>
      </c>
      <c r="CV31" s="15" t="s">
        <v>134</v>
      </c>
      <c r="CW31" s="15" t="s">
        <v>134</v>
      </c>
      <c r="CX31" s="15" t="s">
        <v>134</v>
      </c>
      <c r="CY31" s="15" t="s">
        <v>134</v>
      </c>
      <c r="CZ31" s="15" t="s">
        <v>134</v>
      </c>
    </row>
    <row r="32" spans="2:104">
      <c r="B32" s="28"/>
      <c r="C32" s="14" t="s">
        <v>63</v>
      </c>
      <c r="D32" s="15" t="s">
        <v>135</v>
      </c>
      <c r="E32" s="15" t="s">
        <v>135</v>
      </c>
      <c r="F32" s="15" t="s">
        <v>135</v>
      </c>
      <c r="G32" s="15" t="s">
        <v>135</v>
      </c>
      <c r="H32" s="15" t="s">
        <v>135</v>
      </c>
      <c r="I32" s="15" t="s">
        <v>135</v>
      </c>
      <c r="J32" s="15" t="s">
        <v>135</v>
      </c>
      <c r="K32" s="15" t="s">
        <v>135</v>
      </c>
      <c r="L32" s="15" t="s">
        <v>135</v>
      </c>
      <c r="M32" s="15" t="s">
        <v>135</v>
      </c>
      <c r="N32" s="15" t="s">
        <v>135</v>
      </c>
      <c r="O32" s="15" t="s">
        <v>135</v>
      </c>
      <c r="P32" s="15" t="s">
        <v>135</v>
      </c>
      <c r="Q32" s="15" t="s">
        <v>135</v>
      </c>
      <c r="R32" s="15">
        <v>4.7169999999999997E-2</v>
      </c>
      <c r="S32" s="15">
        <v>0.1003</v>
      </c>
      <c r="T32" s="15">
        <v>0.1532</v>
      </c>
      <c r="U32" s="15">
        <v>0.20580000000000001</v>
      </c>
      <c r="V32" s="15">
        <v>0.25829999999999997</v>
      </c>
      <c r="W32" s="15">
        <v>0.31090000000000001</v>
      </c>
      <c r="X32" s="15">
        <v>0.36359999999999998</v>
      </c>
      <c r="Y32" s="15">
        <v>0.41660000000000003</v>
      </c>
      <c r="Z32" s="15">
        <v>0.47010000000000002</v>
      </c>
      <c r="AA32" s="15">
        <v>0.5242</v>
      </c>
      <c r="AB32" s="15">
        <v>0.57909999999999995</v>
      </c>
      <c r="AC32" s="15">
        <v>0.63490000000000002</v>
      </c>
      <c r="AD32" s="15">
        <v>0.69179999999999997</v>
      </c>
      <c r="AE32" s="15">
        <v>0.75</v>
      </c>
      <c r="AF32" s="15">
        <v>0.80969999999999998</v>
      </c>
      <c r="AG32" s="15">
        <v>0.87109999999999999</v>
      </c>
      <c r="AH32" s="15">
        <v>0.9345</v>
      </c>
      <c r="AI32" s="15">
        <v>1</v>
      </c>
      <c r="AJ32" s="15">
        <v>1.0680000000000001</v>
      </c>
      <c r="AK32" s="15">
        <v>1.139</v>
      </c>
      <c r="AL32" s="15">
        <v>1.2130000000000001</v>
      </c>
      <c r="AM32" s="15">
        <v>1.29</v>
      </c>
      <c r="AN32" s="15">
        <v>1.3720000000000001</v>
      </c>
      <c r="AO32" s="15">
        <v>1.458</v>
      </c>
      <c r="AP32" s="15">
        <v>1.5489999999999999</v>
      </c>
      <c r="AQ32" s="15">
        <v>1.6459999999999999</v>
      </c>
      <c r="AR32" s="15">
        <v>1.75</v>
      </c>
      <c r="AS32" s="15">
        <v>1.861</v>
      </c>
      <c r="AT32" s="15">
        <v>1.982</v>
      </c>
      <c r="AU32" s="15">
        <v>2.1120000000000001</v>
      </c>
      <c r="AV32" s="15">
        <v>2.2549999999999999</v>
      </c>
      <c r="AW32" s="15">
        <v>2.4129999999999998</v>
      </c>
      <c r="AX32" s="15">
        <v>2.5880000000000001</v>
      </c>
      <c r="AY32" s="15">
        <v>2.7839999999999998</v>
      </c>
      <c r="AZ32" s="15">
        <v>3.0059999999999998</v>
      </c>
      <c r="BA32" s="15">
        <v>3.2610000000000001</v>
      </c>
      <c r="BB32" s="15">
        <v>3.5579999999999998</v>
      </c>
      <c r="BC32" s="15">
        <v>3.91</v>
      </c>
      <c r="BD32" s="15">
        <v>4.3390000000000004</v>
      </c>
      <c r="BE32" s="15">
        <v>4.8780000000000001</v>
      </c>
      <c r="BF32" s="15">
        <v>5.5819999999999999</v>
      </c>
      <c r="BG32" s="15">
        <v>6.5629999999999997</v>
      </c>
      <c r="BH32" s="15">
        <v>8.0679999999999996</v>
      </c>
      <c r="BI32" s="15">
        <v>10.83</v>
      </c>
      <c r="BJ32" s="15">
        <v>19.14</v>
      </c>
      <c r="BK32" s="15" t="s">
        <v>134</v>
      </c>
      <c r="BL32" s="15" t="s">
        <v>134</v>
      </c>
      <c r="BM32" s="15" t="s">
        <v>134</v>
      </c>
      <c r="BN32" s="15" t="s">
        <v>134</v>
      </c>
      <c r="BO32" s="15" t="s">
        <v>134</v>
      </c>
      <c r="BP32" s="15" t="s">
        <v>134</v>
      </c>
      <c r="BQ32" s="15" t="s">
        <v>134</v>
      </c>
      <c r="BR32" s="15" t="s">
        <v>134</v>
      </c>
      <c r="BS32" s="15" t="s">
        <v>134</v>
      </c>
      <c r="BT32" s="15" t="s">
        <v>134</v>
      </c>
      <c r="BU32" s="15" t="s">
        <v>134</v>
      </c>
      <c r="BV32" s="15" t="s">
        <v>134</v>
      </c>
      <c r="BW32" s="15" t="s">
        <v>134</v>
      </c>
      <c r="BX32" s="15" t="s">
        <v>134</v>
      </c>
      <c r="BY32" s="15" t="s">
        <v>134</v>
      </c>
      <c r="BZ32" s="15" t="s">
        <v>134</v>
      </c>
      <c r="CA32" s="15" t="s">
        <v>134</v>
      </c>
      <c r="CB32" s="15" t="s">
        <v>134</v>
      </c>
      <c r="CC32" s="15" t="s">
        <v>134</v>
      </c>
      <c r="CD32" s="15" t="s">
        <v>134</v>
      </c>
      <c r="CE32" s="15" t="s">
        <v>134</v>
      </c>
      <c r="CF32" s="15" t="s">
        <v>134</v>
      </c>
      <c r="CG32" s="15" t="s">
        <v>134</v>
      </c>
      <c r="CH32" s="15" t="s">
        <v>134</v>
      </c>
      <c r="CI32" s="15" t="s">
        <v>134</v>
      </c>
      <c r="CJ32" s="15" t="s">
        <v>134</v>
      </c>
      <c r="CK32" s="15" t="s">
        <v>134</v>
      </c>
      <c r="CL32" s="15" t="s">
        <v>134</v>
      </c>
      <c r="CM32" s="15" t="s">
        <v>134</v>
      </c>
      <c r="CN32" s="15" t="s">
        <v>134</v>
      </c>
      <c r="CO32" s="15" t="s">
        <v>134</v>
      </c>
      <c r="CP32" s="15" t="s">
        <v>134</v>
      </c>
      <c r="CQ32" s="15" t="s">
        <v>134</v>
      </c>
      <c r="CR32" s="15" t="s">
        <v>134</v>
      </c>
      <c r="CS32" s="15" t="s">
        <v>134</v>
      </c>
      <c r="CT32" s="15" t="s">
        <v>134</v>
      </c>
      <c r="CU32" s="15" t="s">
        <v>134</v>
      </c>
      <c r="CV32" s="15" t="s">
        <v>134</v>
      </c>
      <c r="CW32" s="15" t="s">
        <v>134</v>
      </c>
      <c r="CX32" s="15" t="s">
        <v>134</v>
      </c>
      <c r="CY32" s="15" t="s">
        <v>134</v>
      </c>
      <c r="CZ32" s="15" t="s">
        <v>134</v>
      </c>
    </row>
    <row r="33" spans="2:104">
      <c r="B33" s="28"/>
      <c r="C33" s="14" t="s">
        <v>64</v>
      </c>
      <c r="D33" s="15" t="s">
        <v>135</v>
      </c>
      <c r="E33" s="15" t="s">
        <v>135</v>
      </c>
      <c r="F33" s="15" t="s">
        <v>135</v>
      </c>
      <c r="G33" s="15" t="s">
        <v>135</v>
      </c>
      <c r="H33" s="15" t="s">
        <v>135</v>
      </c>
      <c r="I33" s="15" t="s">
        <v>135</v>
      </c>
      <c r="J33" s="15" t="s">
        <v>135</v>
      </c>
      <c r="K33" s="15" t="s">
        <v>135</v>
      </c>
      <c r="L33" s="15" t="s">
        <v>135</v>
      </c>
      <c r="M33" s="15" t="s">
        <v>135</v>
      </c>
      <c r="N33" s="15" t="s">
        <v>135</v>
      </c>
      <c r="O33" s="15" t="s">
        <v>135</v>
      </c>
      <c r="P33" s="15" t="s">
        <v>135</v>
      </c>
      <c r="Q33" s="15" t="s">
        <v>135</v>
      </c>
      <c r="R33" s="15" t="s">
        <v>135</v>
      </c>
      <c r="S33" s="15">
        <v>4.614E-2</v>
      </c>
      <c r="T33" s="15">
        <v>9.9430000000000004E-2</v>
      </c>
      <c r="U33" s="15">
        <v>0.15240000000000001</v>
      </c>
      <c r="V33" s="15">
        <v>0.20499999999999999</v>
      </c>
      <c r="W33" s="15">
        <v>0.2576</v>
      </c>
      <c r="X33" s="15">
        <v>0.31019999999999998</v>
      </c>
      <c r="Y33" s="15">
        <v>0.36299999999999999</v>
      </c>
      <c r="Z33" s="15">
        <v>0.41610000000000003</v>
      </c>
      <c r="AA33" s="15">
        <v>0.46960000000000002</v>
      </c>
      <c r="AB33" s="15">
        <v>0.52380000000000004</v>
      </c>
      <c r="AC33" s="15">
        <v>0.57869999999999999</v>
      </c>
      <c r="AD33" s="15">
        <v>0.63449999999999995</v>
      </c>
      <c r="AE33" s="15">
        <v>0.6915</v>
      </c>
      <c r="AF33" s="15">
        <v>0.74970000000000003</v>
      </c>
      <c r="AG33" s="15">
        <v>0.80940000000000001</v>
      </c>
      <c r="AH33" s="15">
        <v>0.87090000000000001</v>
      </c>
      <c r="AI33" s="15">
        <v>0.93430000000000002</v>
      </c>
      <c r="AJ33" s="15">
        <v>1</v>
      </c>
      <c r="AK33" s="15">
        <v>1.0680000000000001</v>
      </c>
      <c r="AL33" s="15">
        <v>1.139</v>
      </c>
      <c r="AM33" s="15">
        <v>1.2130000000000001</v>
      </c>
      <c r="AN33" s="15">
        <v>1.2909999999999999</v>
      </c>
      <c r="AO33" s="15">
        <v>1.373</v>
      </c>
      <c r="AP33" s="15">
        <v>1.46</v>
      </c>
      <c r="AQ33" s="15">
        <v>1.5509999999999999</v>
      </c>
      <c r="AR33" s="15">
        <v>1.649</v>
      </c>
      <c r="AS33" s="15">
        <v>1.754</v>
      </c>
      <c r="AT33" s="15">
        <v>1.8660000000000001</v>
      </c>
      <c r="AU33" s="15">
        <v>1.988</v>
      </c>
      <c r="AV33" s="15">
        <v>2.121</v>
      </c>
      <c r="AW33" s="15">
        <v>2.266</v>
      </c>
      <c r="AX33" s="15">
        <v>2.4260000000000002</v>
      </c>
      <c r="AY33" s="15">
        <v>2.6040000000000001</v>
      </c>
      <c r="AZ33" s="15">
        <v>2.8039999999999998</v>
      </c>
      <c r="BA33" s="15">
        <v>3.032</v>
      </c>
      <c r="BB33" s="15">
        <v>3.294</v>
      </c>
      <c r="BC33" s="15">
        <v>3.601</v>
      </c>
      <c r="BD33" s="15">
        <v>3.968</v>
      </c>
      <c r="BE33" s="15">
        <v>4.4169999999999998</v>
      </c>
      <c r="BF33" s="15">
        <v>4.9870000000000001</v>
      </c>
      <c r="BG33" s="15">
        <v>5.7439999999999998</v>
      </c>
      <c r="BH33" s="15">
        <v>6.819</v>
      </c>
      <c r="BI33" s="15">
        <v>8.532</v>
      </c>
      <c r="BJ33" s="15">
        <v>11.94</v>
      </c>
      <c r="BK33" s="15">
        <v>26.56</v>
      </c>
      <c r="BL33" s="15" t="s">
        <v>134</v>
      </c>
      <c r="BM33" s="15" t="s">
        <v>134</v>
      </c>
      <c r="BN33" s="15" t="s">
        <v>134</v>
      </c>
      <c r="BO33" s="15" t="s">
        <v>134</v>
      </c>
      <c r="BP33" s="15" t="s">
        <v>134</v>
      </c>
      <c r="BQ33" s="15" t="s">
        <v>134</v>
      </c>
      <c r="BR33" s="15" t="s">
        <v>134</v>
      </c>
      <c r="BS33" s="15" t="s">
        <v>134</v>
      </c>
      <c r="BT33" s="15" t="s">
        <v>134</v>
      </c>
      <c r="BU33" s="15" t="s">
        <v>134</v>
      </c>
      <c r="BV33" s="15" t="s">
        <v>134</v>
      </c>
      <c r="BW33" s="15" t="s">
        <v>134</v>
      </c>
      <c r="BX33" s="15" t="s">
        <v>134</v>
      </c>
      <c r="BY33" s="15" t="s">
        <v>134</v>
      </c>
      <c r="BZ33" s="15" t="s">
        <v>134</v>
      </c>
      <c r="CA33" s="15" t="s">
        <v>134</v>
      </c>
      <c r="CB33" s="15" t="s">
        <v>134</v>
      </c>
      <c r="CC33" s="15" t="s">
        <v>134</v>
      </c>
      <c r="CD33" s="15" t="s">
        <v>134</v>
      </c>
      <c r="CE33" s="15" t="s">
        <v>134</v>
      </c>
      <c r="CF33" s="15" t="s">
        <v>134</v>
      </c>
      <c r="CG33" s="15" t="s">
        <v>134</v>
      </c>
      <c r="CH33" s="15" t="s">
        <v>134</v>
      </c>
      <c r="CI33" s="15" t="s">
        <v>134</v>
      </c>
      <c r="CJ33" s="15" t="s">
        <v>134</v>
      </c>
      <c r="CK33" s="15" t="s">
        <v>134</v>
      </c>
      <c r="CL33" s="15" t="s">
        <v>134</v>
      </c>
      <c r="CM33" s="15" t="s">
        <v>134</v>
      </c>
      <c r="CN33" s="15" t="s">
        <v>134</v>
      </c>
      <c r="CO33" s="15" t="s">
        <v>134</v>
      </c>
      <c r="CP33" s="15" t="s">
        <v>134</v>
      </c>
      <c r="CQ33" s="15" t="s">
        <v>134</v>
      </c>
      <c r="CR33" s="15" t="s">
        <v>134</v>
      </c>
      <c r="CS33" s="15" t="s">
        <v>134</v>
      </c>
      <c r="CT33" s="15" t="s">
        <v>134</v>
      </c>
      <c r="CU33" s="15" t="s">
        <v>134</v>
      </c>
      <c r="CV33" s="15" t="s">
        <v>134</v>
      </c>
      <c r="CW33" s="15" t="s">
        <v>134</v>
      </c>
      <c r="CX33" s="15" t="s">
        <v>134</v>
      </c>
      <c r="CY33" s="15" t="s">
        <v>134</v>
      </c>
      <c r="CZ33" s="15" t="s">
        <v>134</v>
      </c>
    </row>
    <row r="34" spans="2:104">
      <c r="B34" s="28"/>
      <c r="C34" s="14" t="s">
        <v>65</v>
      </c>
      <c r="D34" s="15" t="s">
        <v>135</v>
      </c>
      <c r="E34" s="15" t="s">
        <v>135</v>
      </c>
      <c r="F34" s="15" t="s">
        <v>135</v>
      </c>
      <c r="G34" s="15" t="s">
        <v>135</v>
      </c>
      <c r="H34" s="15" t="s">
        <v>135</v>
      </c>
      <c r="I34" s="15" t="s">
        <v>135</v>
      </c>
      <c r="J34" s="15" t="s">
        <v>135</v>
      </c>
      <c r="K34" s="15" t="s">
        <v>135</v>
      </c>
      <c r="L34" s="15" t="s">
        <v>135</v>
      </c>
      <c r="M34" s="15" t="s">
        <v>135</v>
      </c>
      <c r="N34" s="15" t="s">
        <v>135</v>
      </c>
      <c r="O34" s="15" t="s">
        <v>135</v>
      </c>
      <c r="P34" s="15" t="s">
        <v>135</v>
      </c>
      <c r="Q34" s="15" t="s">
        <v>135</v>
      </c>
      <c r="R34" s="15" t="s">
        <v>135</v>
      </c>
      <c r="S34" s="15" t="s">
        <v>135</v>
      </c>
      <c r="T34" s="15">
        <v>4.4909999999999999E-2</v>
      </c>
      <c r="U34" s="15">
        <v>9.8330000000000001E-2</v>
      </c>
      <c r="V34" s="15">
        <v>0.15140000000000001</v>
      </c>
      <c r="W34" s="15">
        <v>0.20419999999999999</v>
      </c>
      <c r="X34" s="15">
        <v>0.25679999999999997</v>
      </c>
      <c r="Y34" s="15">
        <v>0.3095</v>
      </c>
      <c r="Z34" s="15">
        <v>0.36230000000000001</v>
      </c>
      <c r="AA34" s="15">
        <v>0.41539999999999999</v>
      </c>
      <c r="AB34" s="15">
        <v>0.46899999999999997</v>
      </c>
      <c r="AC34" s="15">
        <v>0.5232</v>
      </c>
      <c r="AD34" s="15">
        <v>0.57809999999999995</v>
      </c>
      <c r="AE34" s="15">
        <v>0.63400000000000001</v>
      </c>
      <c r="AF34" s="15">
        <v>0.69099999999999995</v>
      </c>
      <c r="AG34" s="15">
        <v>0.74929999999999997</v>
      </c>
      <c r="AH34" s="15">
        <v>0.80910000000000004</v>
      </c>
      <c r="AI34" s="15">
        <v>0.87070000000000003</v>
      </c>
      <c r="AJ34" s="15">
        <v>0.93420000000000003</v>
      </c>
      <c r="AK34" s="15">
        <v>1</v>
      </c>
      <c r="AL34" s="15">
        <v>1.0680000000000001</v>
      </c>
      <c r="AM34" s="15">
        <v>1.1399999999999999</v>
      </c>
      <c r="AN34" s="15">
        <v>1.214</v>
      </c>
      <c r="AO34" s="15">
        <v>1.292</v>
      </c>
      <c r="AP34" s="15">
        <v>1.375</v>
      </c>
      <c r="AQ34" s="15">
        <v>1.462</v>
      </c>
      <c r="AR34" s="15">
        <v>1.554</v>
      </c>
      <c r="AS34" s="15">
        <v>1.653</v>
      </c>
      <c r="AT34" s="15">
        <v>1.758</v>
      </c>
      <c r="AU34" s="15">
        <v>1.8720000000000001</v>
      </c>
      <c r="AV34" s="15">
        <v>1.9950000000000001</v>
      </c>
      <c r="AW34" s="15">
        <v>2.129</v>
      </c>
      <c r="AX34" s="15">
        <v>2.2770000000000001</v>
      </c>
      <c r="AY34" s="15">
        <v>2.44</v>
      </c>
      <c r="AZ34" s="15">
        <v>2.621</v>
      </c>
      <c r="BA34" s="15">
        <v>2.8260000000000001</v>
      </c>
      <c r="BB34" s="15">
        <v>3.06</v>
      </c>
      <c r="BC34" s="15">
        <v>3.33</v>
      </c>
      <c r="BD34" s="15">
        <v>3.6480000000000001</v>
      </c>
      <c r="BE34" s="15">
        <v>4.0309999999999997</v>
      </c>
      <c r="BF34" s="15">
        <v>4.5039999999999996</v>
      </c>
      <c r="BG34" s="15">
        <v>5.109</v>
      </c>
      <c r="BH34" s="15">
        <v>5.9260000000000002</v>
      </c>
      <c r="BI34" s="15">
        <v>7.1180000000000003</v>
      </c>
      <c r="BJ34" s="15">
        <v>9.1</v>
      </c>
      <c r="BK34" s="15">
        <v>13.5</v>
      </c>
      <c r="BL34" s="15">
        <v>80.25</v>
      </c>
      <c r="BM34" s="15" t="s">
        <v>134</v>
      </c>
      <c r="BN34" s="15" t="s">
        <v>134</v>
      </c>
      <c r="BO34" s="15" t="s">
        <v>134</v>
      </c>
      <c r="BP34" s="15" t="s">
        <v>134</v>
      </c>
      <c r="BQ34" s="15" t="s">
        <v>134</v>
      </c>
      <c r="BR34" s="15" t="s">
        <v>134</v>
      </c>
      <c r="BS34" s="15" t="s">
        <v>134</v>
      </c>
      <c r="BT34" s="15" t="s">
        <v>134</v>
      </c>
      <c r="BU34" s="15" t="s">
        <v>134</v>
      </c>
      <c r="BV34" s="15" t="s">
        <v>134</v>
      </c>
      <c r="BW34" s="15" t="s">
        <v>134</v>
      </c>
      <c r="BX34" s="15" t="s">
        <v>134</v>
      </c>
      <c r="BY34" s="15" t="s">
        <v>134</v>
      </c>
      <c r="BZ34" s="15" t="s">
        <v>134</v>
      </c>
      <c r="CA34" s="15" t="s">
        <v>134</v>
      </c>
      <c r="CB34" s="15" t="s">
        <v>134</v>
      </c>
      <c r="CC34" s="15" t="s">
        <v>134</v>
      </c>
      <c r="CD34" s="15" t="s">
        <v>134</v>
      </c>
      <c r="CE34" s="15" t="s">
        <v>134</v>
      </c>
      <c r="CF34" s="15" t="s">
        <v>134</v>
      </c>
      <c r="CG34" s="15" t="s">
        <v>134</v>
      </c>
      <c r="CH34" s="15" t="s">
        <v>134</v>
      </c>
      <c r="CI34" s="15" t="s">
        <v>134</v>
      </c>
      <c r="CJ34" s="15" t="s">
        <v>134</v>
      </c>
      <c r="CK34" s="15" t="s">
        <v>134</v>
      </c>
      <c r="CL34" s="15" t="s">
        <v>134</v>
      </c>
      <c r="CM34" s="15" t="s">
        <v>134</v>
      </c>
      <c r="CN34" s="15" t="s">
        <v>134</v>
      </c>
      <c r="CO34" s="15" t="s">
        <v>134</v>
      </c>
      <c r="CP34" s="15" t="s">
        <v>134</v>
      </c>
      <c r="CQ34" s="15" t="s">
        <v>134</v>
      </c>
      <c r="CR34" s="15" t="s">
        <v>134</v>
      </c>
      <c r="CS34" s="15" t="s">
        <v>134</v>
      </c>
      <c r="CT34" s="15" t="s">
        <v>134</v>
      </c>
      <c r="CU34" s="15" t="s">
        <v>134</v>
      </c>
      <c r="CV34" s="15" t="s">
        <v>134</v>
      </c>
      <c r="CW34" s="15" t="s">
        <v>134</v>
      </c>
      <c r="CX34" s="15" t="s">
        <v>134</v>
      </c>
      <c r="CY34" s="15" t="s">
        <v>134</v>
      </c>
      <c r="CZ34" s="15" t="s">
        <v>134</v>
      </c>
    </row>
    <row r="35" spans="2:104">
      <c r="B35" s="28"/>
      <c r="C35" s="14" t="s">
        <v>66</v>
      </c>
      <c r="D35" s="15" t="s">
        <v>135</v>
      </c>
      <c r="E35" s="15" t="s">
        <v>135</v>
      </c>
      <c r="F35" s="15" t="s">
        <v>135</v>
      </c>
      <c r="G35" s="15" t="s">
        <v>135</v>
      </c>
      <c r="H35" s="15" t="s">
        <v>135</v>
      </c>
      <c r="I35" s="15" t="s">
        <v>135</v>
      </c>
      <c r="J35" s="15" t="s">
        <v>135</v>
      </c>
      <c r="K35" s="15" t="s">
        <v>135</v>
      </c>
      <c r="L35" s="15" t="s">
        <v>135</v>
      </c>
      <c r="M35" s="15" t="s">
        <v>135</v>
      </c>
      <c r="N35" s="15" t="s">
        <v>135</v>
      </c>
      <c r="O35" s="15" t="s">
        <v>135</v>
      </c>
      <c r="P35" s="15" t="s">
        <v>135</v>
      </c>
      <c r="Q35" s="15" t="s">
        <v>135</v>
      </c>
      <c r="R35" s="15" t="s">
        <v>135</v>
      </c>
      <c r="S35" s="15" t="s">
        <v>135</v>
      </c>
      <c r="T35" s="15" t="s">
        <v>135</v>
      </c>
      <c r="U35" s="15">
        <v>4.3490000000000001E-2</v>
      </c>
      <c r="V35" s="15">
        <v>9.7049999999999997E-2</v>
      </c>
      <c r="W35" s="15">
        <v>0.1502</v>
      </c>
      <c r="X35" s="15">
        <v>0.2031</v>
      </c>
      <c r="Y35" s="15">
        <v>0.25590000000000002</v>
      </c>
      <c r="Z35" s="15">
        <v>0.30859999999999999</v>
      </c>
      <c r="AA35" s="15">
        <v>0.36149999999999999</v>
      </c>
      <c r="AB35" s="15">
        <v>0.41470000000000001</v>
      </c>
      <c r="AC35" s="15">
        <v>0.46829999999999999</v>
      </c>
      <c r="AD35" s="15">
        <v>0.52249999999999996</v>
      </c>
      <c r="AE35" s="15">
        <v>0.57750000000000001</v>
      </c>
      <c r="AF35" s="15">
        <v>0.63339999999999996</v>
      </c>
      <c r="AG35" s="15">
        <v>0.6905</v>
      </c>
      <c r="AH35" s="15">
        <v>0.74880000000000002</v>
      </c>
      <c r="AI35" s="15">
        <v>0.80869999999999997</v>
      </c>
      <c r="AJ35" s="15">
        <v>0.87039999999999995</v>
      </c>
      <c r="AK35" s="15">
        <v>0.93410000000000004</v>
      </c>
      <c r="AL35" s="15">
        <v>1</v>
      </c>
      <c r="AM35" s="15">
        <v>1.069</v>
      </c>
      <c r="AN35" s="15">
        <v>1.1399999999999999</v>
      </c>
      <c r="AO35" s="15">
        <v>1.2150000000000001</v>
      </c>
      <c r="AP35" s="15">
        <v>1.2929999999999999</v>
      </c>
      <c r="AQ35" s="15">
        <v>1.3759999999999999</v>
      </c>
      <c r="AR35" s="15">
        <v>1.464</v>
      </c>
      <c r="AS35" s="15">
        <v>1.5569999999999999</v>
      </c>
      <c r="AT35" s="15">
        <v>1.6559999999999999</v>
      </c>
      <c r="AU35" s="15">
        <v>1.7629999999999999</v>
      </c>
      <c r="AV35" s="15">
        <v>1.8779999999999999</v>
      </c>
      <c r="AW35" s="15">
        <v>2.0030000000000001</v>
      </c>
      <c r="AX35" s="15">
        <v>2.1389999999999998</v>
      </c>
      <c r="AY35" s="15">
        <v>2.2890000000000001</v>
      </c>
      <c r="AZ35" s="15">
        <v>2.4550000000000001</v>
      </c>
      <c r="BA35" s="15">
        <v>2.64</v>
      </c>
      <c r="BB35" s="15">
        <v>2.85</v>
      </c>
      <c r="BC35" s="15">
        <v>3.09</v>
      </c>
      <c r="BD35" s="15">
        <v>3.37</v>
      </c>
      <c r="BE35" s="15">
        <v>3.7</v>
      </c>
      <c r="BF35" s="15">
        <v>4.0999999999999996</v>
      </c>
      <c r="BG35" s="15">
        <v>4.5990000000000002</v>
      </c>
      <c r="BH35" s="15">
        <v>5.2460000000000004</v>
      </c>
      <c r="BI35" s="15">
        <v>6.1349999999999998</v>
      </c>
      <c r="BJ35" s="15">
        <v>7.4690000000000003</v>
      </c>
      <c r="BK35" s="15">
        <v>9.8160000000000007</v>
      </c>
      <c r="BL35" s="15">
        <v>15.89</v>
      </c>
      <c r="BM35" s="15" t="s">
        <v>134</v>
      </c>
      <c r="BN35" s="15" t="s">
        <v>134</v>
      </c>
      <c r="BO35" s="15" t="s">
        <v>134</v>
      </c>
      <c r="BP35" s="15" t="s">
        <v>134</v>
      </c>
      <c r="BQ35" s="15" t="s">
        <v>134</v>
      </c>
      <c r="BR35" s="15" t="s">
        <v>134</v>
      </c>
      <c r="BS35" s="15" t="s">
        <v>134</v>
      </c>
      <c r="BT35" s="15" t="s">
        <v>134</v>
      </c>
      <c r="BU35" s="15" t="s">
        <v>134</v>
      </c>
      <c r="BV35" s="15" t="s">
        <v>134</v>
      </c>
      <c r="BW35" s="15" t="s">
        <v>134</v>
      </c>
      <c r="BX35" s="15" t="s">
        <v>134</v>
      </c>
      <c r="BY35" s="15" t="s">
        <v>134</v>
      </c>
      <c r="BZ35" s="15" t="s">
        <v>134</v>
      </c>
      <c r="CA35" s="15" t="s">
        <v>134</v>
      </c>
      <c r="CB35" s="15" t="s">
        <v>134</v>
      </c>
      <c r="CC35" s="15" t="s">
        <v>134</v>
      </c>
      <c r="CD35" s="15" t="s">
        <v>134</v>
      </c>
      <c r="CE35" s="15" t="s">
        <v>134</v>
      </c>
      <c r="CF35" s="15" t="s">
        <v>134</v>
      </c>
      <c r="CG35" s="15" t="s">
        <v>134</v>
      </c>
      <c r="CH35" s="15" t="s">
        <v>134</v>
      </c>
      <c r="CI35" s="15" t="s">
        <v>134</v>
      </c>
      <c r="CJ35" s="15" t="s">
        <v>134</v>
      </c>
      <c r="CK35" s="15" t="s">
        <v>134</v>
      </c>
      <c r="CL35" s="15" t="s">
        <v>134</v>
      </c>
      <c r="CM35" s="15" t="s">
        <v>134</v>
      </c>
      <c r="CN35" s="15" t="s">
        <v>134</v>
      </c>
      <c r="CO35" s="15" t="s">
        <v>134</v>
      </c>
      <c r="CP35" s="15" t="s">
        <v>134</v>
      </c>
      <c r="CQ35" s="15" t="s">
        <v>134</v>
      </c>
      <c r="CR35" s="15" t="s">
        <v>134</v>
      </c>
      <c r="CS35" s="15" t="s">
        <v>134</v>
      </c>
      <c r="CT35" s="15" t="s">
        <v>134</v>
      </c>
      <c r="CU35" s="15" t="s">
        <v>134</v>
      </c>
      <c r="CV35" s="15" t="s">
        <v>134</v>
      </c>
      <c r="CW35" s="15" t="s">
        <v>134</v>
      </c>
      <c r="CX35" s="15" t="s">
        <v>134</v>
      </c>
      <c r="CY35" s="15" t="s">
        <v>134</v>
      </c>
      <c r="CZ35" s="15" t="s">
        <v>134</v>
      </c>
    </row>
    <row r="36" spans="2:104">
      <c r="B36" s="28"/>
      <c r="C36" s="14" t="s">
        <v>67</v>
      </c>
      <c r="D36" s="15" t="s">
        <v>135</v>
      </c>
      <c r="E36" s="15" t="s">
        <v>135</v>
      </c>
      <c r="F36" s="15" t="s">
        <v>135</v>
      </c>
      <c r="G36" s="15" t="s">
        <v>135</v>
      </c>
      <c r="H36" s="15" t="s">
        <v>135</v>
      </c>
      <c r="I36" s="15" t="s">
        <v>135</v>
      </c>
      <c r="J36" s="15" t="s">
        <v>135</v>
      </c>
      <c r="K36" s="15" t="s">
        <v>135</v>
      </c>
      <c r="L36" s="15" t="s">
        <v>135</v>
      </c>
      <c r="M36" s="15" t="s">
        <v>135</v>
      </c>
      <c r="N36" s="15" t="s">
        <v>135</v>
      </c>
      <c r="O36" s="15" t="s">
        <v>135</v>
      </c>
      <c r="P36" s="15" t="s">
        <v>135</v>
      </c>
      <c r="Q36" s="15" t="s">
        <v>135</v>
      </c>
      <c r="R36" s="15" t="s">
        <v>135</v>
      </c>
      <c r="S36" s="15" t="s">
        <v>135</v>
      </c>
      <c r="T36" s="15" t="s">
        <v>135</v>
      </c>
      <c r="U36" s="15" t="s">
        <v>135</v>
      </c>
      <c r="V36" s="15">
        <v>4.1849999999999998E-2</v>
      </c>
      <c r="W36" s="15">
        <v>9.5579999999999998E-2</v>
      </c>
      <c r="X36" s="15">
        <v>0.1489</v>
      </c>
      <c r="Y36" s="15">
        <v>0.2019</v>
      </c>
      <c r="Z36" s="15">
        <v>0.25469999999999998</v>
      </c>
      <c r="AA36" s="15">
        <v>0.30759999999999998</v>
      </c>
      <c r="AB36" s="15">
        <v>0.36049999999999999</v>
      </c>
      <c r="AC36" s="15">
        <v>0.4138</v>
      </c>
      <c r="AD36" s="15">
        <v>0.46750000000000003</v>
      </c>
      <c r="AE36" s="15">
        <v>0.52170000000000005</v>
      </c>
      <c r="AF36" s="15">
        <v>0.57679999999999998</v>
      </c>
      <c r="AG36" s="15">
        <v>0.63280000000000003</v>
      </c>
      <c r="AH36" s="15">
        <v>0.68989999999999996</v>
      </c>
      <c r="AI36" s="15">
        <v>0.74829999999999997</v>
      </c>
      <c r="AJ36" s="15">
        <v>0.80830000000000002</v>
      </c>
      <c r="AK36" s="15">
        <v>0.87009999999999998</v>
      </c>
      <c r="AL36" s="15">
        <v>0.93389999999999995</v>
      </c>
      <c r="AM36" s="15">
        <v>1</v>
      </c>
      <c r="AN36" s="15">
        <v>1.069</v>
      </c>
      <c r="AO36" s="15">
        <v>1.1399999999999999</v>
      </c>
      <c r="AP36" s="15">
        <v>1.216</v>
      </c>
      <c r="AQ36" s="15">
        <v>1.294</v>
      </c>
      <c r="AR36" s="15">
        <v>1.3779999999999999</v>
      </c>
      <c r="AS36" s="15">
        <v>1.466</v>
      </c>
      <c r="AT36" s="15">
        <v>1.56</v>
      </c>
      <c r="AU36" s="15">
        <v>1.66</v>
      </c>
      <c r="AV36" s="15">
        <v>1.768</v>
      </c>
      <c r="AW36" s="15">
        <v>1.8839999999999999</v>
      </c>
      <c r="AX36" s="15">
        <v>2.0110000000000001</v>
      </c>
      <c r="AY36" s="15">
        <v>2.149</v>
      </c>
      <c r="AZ36" s="15">
        <v>2.3010000000000002</v>
      </c>
      <c r="BA36" s="15">
        <v>2.4700000000000002</v>
      </c>
      <c r="BB36" s="15">
        <v>2.66</v>
      </c>
      <c r="BC36" s="15">
        <v>2.8759999999999999</v>
      </c>
      <c r="BD36" s="15">
        <v>3.1230000000000002</v>
      </c>
      <c r="BE36" s="15">
        <v>3.4119999999999999</v>
      </c>
      <c r="BF36" s="15">
        <v>3.7559999999999998</v>
      </c>
      <c r="BG36" s="15">
        <v>4.1760000000000002</v>
      </c>
      <c r="BH36" s="15">
        <v>4.7039999999999997</v>
      </c>
      <c r="BI36" s="15">
        <v>5.399</v>
      </c>
      <c r="BJ36" s="15">
        <v>6.3739999999999997</v>
      </c>
      <c r="BK36" s="15">
        <v>7.8890000000000002</v>
      </c>
      <c r="BL36" s="15">
        <v>10.75</v>
      </c>
      <c r="BM36" s="15">
        <v>20.260000000000002</v>
      </c>
      <c r="BN36" s="15" t="s">
        <v>134</v>
      </c>
      <c r="BO36" s="15" t="s">
        <v>134</v>
      </c>
      <c r="BP36" s="15" t="s">
        <v>134</v>
      </c>
      <c r="BQ36" s="15" t="s">
        <v>134</v>
      </c>
      <c r="BR36" s="15" t="s">
        <v>134</v>
      </c>
      <c r="BS36" s="15" t="s">
        <v>134</v>
      </c>
      <c r="BT36" s="15" t="s">
        <v>134</v>
      </c>
      <c r="BU36" s="15" t="s">
        <v>134</v>
      </c>
      <c r="BV36" s="15" t="s">
        <v>134</v>
      </c>
      <c r="BW36" s="15" t="s">
        <v>134</v>
      </c>
      <c r="BX36" s="15" t="s">
        <v>134</v>
      </c>
      <c r="BY36" s="15" t="s">
        <v>134</v>
      </c>
      <c r="BZ36" s="15" t="s">
        <v>134</v>
      </c>
      <c r="CA36" s="15" t="s">
        <v>134</v>
      </c>
      <c r="CB36" s="15" t="s">
        <v>134</v>
      </c>
      <c r="CC36" s="15" t="s">
        <v>134</v>
      </c>
      <c r="CD36" s="15" t="s">
        <v>134</v>
      </c>
      <c r="CE36" s="15" t="s">
        <v>134</v>
      </c>
      <c r="CF36" s="15" t="s">
        <v>134</v>
      </c>
      <c r="CG36" s="15" t="s">
        <v>134</v>
      </c>
      <c r="CH36" s="15" t="s">
        <v>134</v>
      </c>
      <c r="CI36" s="15" t="s">
        <v>134</v>
      </c>
      <c r="CJ36" s="15" t="s">
        <v>134</v>
      </c>
      <c r="CK36" s="15" t="s">
        <v>134</v>
      </c>
      <c r="CL36" s="15" t="s">
        <v>134</v>
      </c>
      <c r="CM36" s="15" t="s">
        <v>134</v>
      </c>
      <c r="CN36" s="15" t="s">
        <v>134</v>
      </c>
      <c r="CO36" s="15" t="s">
        <v>134</v>
      </c>
      <c r="CP36" s="15" t="s">
        <v>134</v>
      </c>
      <c r="CQ36" s="15" t="s">
        <v>134</v>
      </c>
      <c r="CR36" s="15" t="s">
        <v>134</v>
      </c>
      <c r="CS36" s="15" t="s">
        <v>134</v>
      </c>
      <c r="CT36" s="15" t="s">
        <v>134</v>
      </c>
      <c r="CU36" s="15" t="s">
        <v>134</v>
      </c>
      <c r="CV36" s="15" t="s">
        <v>134</v>
      </c>
      <c r="CW36" s="15" t="s">
        <v>134</v>
      </c>
      <c r="CX36" s="15" t="s">
        <v>134</v>
      </c>
      <c r="CY36" s="15" t="s">
        <v>134</v>
      </c>
      <c r="CZ36" s="15" t="s">
        <v>134</v>
      </c>
    </row>
    <row r="37" spans="2:104">
      <c r="B37" s="28"/>
      <c r="C37" s="14" t="s">
        <v>68</v>
      </c>
      <c r="D37" s="15" t="s">
        <v>135</v>
      </c>
      <c r="E37" s="15" t="s">
        <v>135</v>
      </c>
      <c r="F37" s="15" t="s">
        <v>135</v>
      </c>
      <c r="G37" s="15" t="s">
        <v>135</v>
      </c>
      <c r="H37" s="15" t="s">
        <v>135</v>
      </c>
      <c r="I37" s="15" t="s">
        <v>135</v>
      </c>
      <c r="J37" s="15" t="s">
        <v>135</v>
      </c>
      <c r="K37" s="15" t="s">
        <v>135</v>
      </c>
      <c r="L37" s="15" t="s">
        <v>135</v>
      </c>
      <c r="M37" s="15" t="s">
        <v>135</v>
      </c>
      <c r="N37" s="15" t="s">
        <v>135</v>
      </c>
      <c r="O37" s="15" t="s">
        <v>135</v>
      </c>
      <c r="P37" s="15" t="s">
        <v>135</v>
      </c>
      <c r="Q37" s="15" t="s">
        <v>135</v>
      </c>
      <c r="R37" s="15" t="s">
        <v>135</v>
      </c>
      <c r="S37" s="15" t="s">
        <v>135</v>
      </c>
      <c r="T37" s="15" t="s">
        <v>135</v>
      </c>
      <c r="U37" s="15" t="s">
        <v>135</v>
      </c>
      <c r="V37" s="15" t="s">
        <v>135</v>
      </c>
      <c r="W37" s="15">
        <v>0.04</v>
      </c>
      <c r="X37" s="15">
        <v>9.3909999999999993E-2</v>
      </c>
      <c r="Y37" s="15">
        <v>0.1474</v>
      </c>
      <c r="Z37" s="15">
        <v>0.20050000000000001</v>
      </c>
      <c r="AA37" s="15">
        <v>0.2535</v>
      </c>
      <c r="AB37" s="15">
        <v>0.30640000000000001</v>
      </c>
      <c r="AC37" s="15">
        <v>0.35949999999999999</v>
      </c>
      <c r="AD37" s="15">
        <v>0.4128</v>
      </c>
      <c r="AE37" s="15">
        <v>0.46650000000000003</v>
      </c>
      <c r="AF37" s="15">
        <v>0.52090000000000003</v>
      </c>
      <c r="AG37" s="15">
        <v>0.57599999999999996</v>
      </c>
      <c r="AH37" s="15">
        <v>0.63200000000000001</v>
      </c>
      <c r="AI37" s="15">
        <v>0.68920000000000003</v>
      </c>
      <c r="AJ37" s="15">
        <v>0.74780000000000002</v>
      </c>
      <c r="AK37" s="15">
        <v>0.80779999999999996</v>
      </c>
      <c r="AL37" s="15">
        <v>0.86970000000000003</v>
      </c>
      <c r="AM37" s="15">
        <v>0.93369999999999997</v>
      </c>
      <c r="AN37" s="15">
        <v>1</v>
      </c>
      <c r="AO37" s="15">
        <v>1.069</v>
      </c>
      <c r="AP37" s="15">
        <v>1.141</v>
      </c>
      <c r="AQ37" s="15">
        <v>1.216</v>
      </c>
      <c r="AR37" s="15">
        <v>1.296</v>
      </c>
      <c r="AS37" s="15">
        <v>1.38</v>
      </c>
      <c r="AT37" s="15">
        <v>1.468</v>
      </c>
      <c r="AU37" s="15">
        <v>1.5629999999999999</v>
      </c>
      <c r="AV37" s="15">
        <v>1.6639999999999999</v>
      </c>
      <c r="AW37" s="15">
        <v>1.7729999999999999</v>
      </c>
      <c r="AX37" s="15">
        <v>1.891</v>
      </c>
      <c r="AY37" s="15">
        <v>2.0190000000000001</v>
      </c>
      <c r="AZ37" s="15">
        <v>2.16</v>
      </c>
      <c r="BA37" s="15">
        <v>2.3149999999999999</v>
      </c>
      <c r="BB37" s="15">
        <v>2.488</v>
      </c>
      <c r="BC37" s="15">
        <v>2.6819999999999999</v>
      </c>
      <c r="BD37" s="15">
        <v>2.903</v>
      </c>
      <c r="BE37" s="15">
        <v>3.1589999999999998</v>
      </c>
      <c r="BF37" s="15">
        <v>3.4580000000000002</v>
      </c>
      <c r="BG37" s="15">
        <v>3.8170000000000002</v>
      </c>
      <c r="BH37" s="15">
        <v>4.2590000000000003</v>
      </c>
      <c r="BI37" s="15">
        <v>4.8209999999999997</v>
      </c>
      <c r="BJ37" s="15">
        <v>5.5720000000000001</v>
      </c>
      <c r="BK37" s="15">
        <v>6.6520000000000001</v>
      </c>
      <c r="BL37" s="15">
        <v>8.4009999999999998</v>
      </c>
      <c r="BM37" s="15">
        <v>12.03</v>
      </c>
      <c r="BN37" s="15">
        <v>32.520000000000003</v>
      </c>
      <c r="BO37" s="15" t="s">
        <v>134</v>
      </c>
      <c r="BP37" s="15" t="s">
        <v>134</v>
      </c>
      <c r="BQ37" s="15" t="s">
        <v>134</v>
      </c>
      <c r="BR37" s="15" t="s">
        <v>134</v>
      </c>
      <c r="BS37" s="15" t="s">
        <v>134</v>
      </c>
      <c r="BT37" s="15" t="s">
        <v>134</v>
      </c>
      <c r="BU37" s="15" t="s">
        <v>134</v>
      </c>
      <c r="BV37" s="15" t="s">
        <v>134</v>
      </c>
      <c r="BW37" s="15" t="s">
        <v>134</v>
      </c>
      <c r="BX37" s="15" t="s">
        <v>134</v>
      </c>
      <c r="BY37" s="15" t="s">
        <v>134</v>
      </c>
      <c r="BZ37" s="15" t="s">
        <v>134</v>
      </c>
      <c r="CA37" s="15" t="s">
        <v>134</v>
      </c>
      <c r="CB37" s="15" t="s">
        <v>134</v>
      </c>
      <c r="CC37" s="15" t="s">
        <v>134</v>
      </c>
      <c r="CD37" s="15" t="s">
        <v>134</v>
      </c>
      <c r="CE37" s="15" t="s">
        <v>134</v>
      </c>
      <c r="CF37" s="15" t="s">
        <v>134</v>
      </c>
      <c r="CG37" s="15" t="s">
        <v>134</v>
      </c>
      <c r="CH37" s="15" t="s">
        <v>134</v>
      </c>
      <c r="CI37" s="15" t="s">
        <v>134</v>
      </c>
      <c r="CJ37" s="15" t="s">
        <v>134</v>
      </c>
      <c r="CK37" s="15" t="s">
        <v>134</v>
      </c>
      <c r="CL37" s="15" t="s">
        <v>134</v>
      </c>
      <c r="CM37" s="15" t="s">
        <v>134</v>
      </c>
      <c r="CN37" s="15" t="s">
        <v>134</v>
      </c>
      <c r="CO37" s="15" t="s">
        <v>134</v>
      </c>
      <c r="CP37" s="15" t="s">
        <v>134</v>
      </c>
      <c r="CQ37" s="15" t="s">
        <v>134</v>
      </c>
      <c r="CR37" s="15" t="s">
        <v>134</v>
      </c>
      <c r="CS37" s="15" t="s">
        <v>134</v>
      </c>
      <c r="CT37" s="15" t="s">
        <v>134</v>
      </c>
      <c r="CU37" s="15" t="s">
        <v>134</v>
      </c>
      <c r="CV37" s="15" t="s">
        <v>134</v>
      </c>
      <c r="CW37" s="15" t="s">
        <v>134</v>
      </c>
      <c r="CX37" s="15" t="s">
        <v>134</v>
      </c>
      <c r="CY37" s="15" t="s">
        <v>134</v>
      </c>
      <c r="CZ37" s="15" t="s">
        <v>134</v>
      </c>
    </row>
    <row r="38" spans="2:104">
      <c r="B38" s="28"/>
      <c r="C38" s="14" t="s">
        <v>69</v>
      </c>
      <c r="D38" s="15" t="s">
        <v>135</v>
      </c>
      <c r="E38" s="15" t="s">
        <v>135</v>
      </c>
      <c r="F38" s="15" t="s">
        <v>135</v>
      </c>
      <c r="G38" s="15" t="s">
        <v>135</v>
      </c>
      <c r="H38" s="15" t="s">
        <v>135</v>
      </c>
      <c r="I38" s="15" t="s">
        <v>135</v>
      </c>
      <c r="J38" s="15" t="s">
        <v>135</v>
      </c>
      <c r="K38" s="15" t="s">
        <v>135</v>
      </c>
      <c r="L38" s="15" t="s">
        <v>135</v>
      </c>
      <c r="M38" s="15" t="s">
        <v>135</v>
      </c>
      <c r="N38" s="15" t="s">
        <v>135</v>
      </c>
      <c r="O38" s="15" t="s">
        <v>135</v>
      </c>
      <c r="P38" s="15" t="s">
        <v>135</v>
      </c>
      <c r="Q38" s="15" t="s">
        <v>135</v>
      </c>
      <c r="R38" s="15" t="s">
        <v>135</v>
      </c>
      <c r="S38" s="15" t="s">
        <v>135</v>
      </c>
      <c r="T38" s="15" t="s">
        <v>135</v>
      </c>
      <c r="U38" s="15" t="s">
        <v>135</v>
      </c>
      <c r="V38" s="15" t="s">
        <v>135</v>
      </c>
      <c r="W38" s="15" t="s">
        <v>135</v>
      </c>
      <c r="X38" s="15">
        <v>3.7929999999999998E-2</v>
      </c>
      <c r="Y38" s="15">
        <v>9.2039999999999997E-2</v>
      </c>
      <c r="Z38" s="15">
        <v>0.1457</v>
      </c>
      <c r="AA38" s="15">
        <v>0.19900000000000001</v>
      </c>
      <c r="AB38" s="15">
        <v>0.25209999999999999</v>
      </c>
      <c r="AC38" s="15">
        <v>0.30509999999999998</v>
      </c>
      <c r="AD38" s="15">
        <v>0.35830000000000001</v>
      </c>
      <c r="AE38" s="15">
        <v>0.41170000000000001</v>
      </c>
      <c r="AF38" s="15">
        <v>0.46550000000000002</v>
      </c>
      <c r="AG38" s="15">
        <v>0.51990000000000003</v>
      </c>
      <c r="AH38" s="15">
        <v>0.57509999999999994</v>
      </c>
      <c r="AI38" s="15">
        <v>0.63119999999999998</v>
      </c>
      <c r="AJ38" s="15">
        <v>0.6885</v>
      </c>
      <c r="AK38" s="15">
        <v>0.74709999999999999</v>
      </c>
      <c r="AL38" s="15">
        <v>0.80730000000000002</v>
      </c>
      <c r="AM38" s="15">
        <v>0.86939999999999995</v>
      </c>
      <c r="AN38" s="15">
        <v>0.9335</v>
      </c>
      <c r="AO38" s="15">
        <v>1</v>
      </c>
      <c r="AP38" s="15">
        <v>1.069</v>
      </c>
      <c r="AQ38" s="15">
        <v>1.1419999999999999</v>
      </c>
      <c r="AR38" s="15">
        <v>1.2170000000000001</v>
      </c>
      <c r="AS38" s="15">
        <v>1.2969999999999999</v>
      </c>
      <c r="AT38" s="15">
        <v>1.3819999999999999</v>
      </c>
      <c r="AU38" s="15">
        <v>1.4710000000000001</v>
      </c>
      <c r="AV38" s="15">
        <v>1.5660000000000001</v>
      </c>
      <c r="AW38" s="15">
        <v>1.669</v>
      </c>
      <c r="AX38" s="15">
        <v>1.7789999999999999</v>
      </c>
      <c r="AY38" s="15">
        <v>1.8979999999999999</v>
      </c>
      <c r="AZ38" s="15">
        <v>2.028</v>
      </c>
      <c r="BA38" s="15">
        <v>2.1709999999999998</v>
      </c>
      <c r="BB38" s="15">
        <v>2.3290000000000002</v>
      </c>
      <c r="BC38" s="15">
        <v>2.5059999999999998</v>
      </c>
      <c r="BD38" s="15">
        <v>2.7050000000000001</v>
      </c>
      <c r="BE38" s="15">
        <v>2.9329999999999998</v>
      </c>
      <c r="BF38" s="15">
        <v>3.1970000000000001</v>
      </c>
      <c r="BG38" s="15">
        <v>3.5089999999999999</v>
      </c>
      <c r="BH38" s="15">
        <v>3.8839999999999999</v>
      </c>
      <c r="BI38" s="15">
        <v>4.351</v>
      </c>
      <c r="BJ38" s="15">
        <v>4.952</v>
      </c>
      <c r="BK38" s="15">
        <v>5.77</v>
      </c>
      <c r="BL38" s="15">
        <v>6.9779999999999998</v>
      </c>
      <c r="BM38" s="15">
        <v>9.0410000000000004</v>
      </c>
      <c r="BN38" s="15">
        <v>13.93</v>
      </c>
      <c r="BO38" s="15" t="s">
        <v>134</v>
      </c>
      <c r="BP38" s="15" t="s">
        <v>134</v>
      </c>
      <c r="BQ38" s="15" t="s">
        <v>134</v>
      </c>
      <c r="BR38" s="15" t="s">
        <v>134</v>
      </c>
      <c r="BS38" s="15" t="s">
        <v>134</v>
      </c>
      <c r="BT38" s="15" t="s">
        <v>134</v>
      </c>
      <c r="BU38" s="15" t="s">
        <v>134</v>
      </c>
      <c r="BV38" s="15" t="s">
        <v>134</v>
      </c>
      <c r="BW38" s="15" t="s">
        <v>134</v>
      </c>
      <c r="BX38" s="15" t="s">
        <v>134</v>
      </c>
      <c r="BY38" s="15" t="s">
        <v>134</v>
      </c>
      <c r="BZ38" s="15" t="s">
        <v>134</v>
      </c>
      <c r="CA38" s="15" t="s">
        <v>134</v>
      </c>
      <c r="CB38" s="15" t="s">
        <v>134</v>
      </c>
      <c r="CC38" s="15" t="s">
        <v>134</v>
      </c>
      <c r="CD38" s="15" t="s">
        <v>134</v>
      </c>
      <c r="CE38" s="15" t="s">
        <v>134</v>
      </c>
      <c r="CF38" s="15" t="s">
        <v>134</v>
      </c>
      <c r="CG38" s="15" t="s">
        <v>134</v>
      </c>
      <c r="CH38" s="15" t="s">
        <v>134</v>
      </c>
      <c r="CI38" s="15" t="s">
        <v>134</v>
      </c>
      <c r="CJ38" s="15" t="s">
        <v>134</v>
      </c>
      <c r="CK38" s="15" t="s">
        <v>134</v>
      </c>
      <c r="CL38" s="15" t="s">
        <v>134</v>
      </c>
      <c r="CM38" s="15" t="s">
        <v>134</v>
      </c>
      <c r="CN38" s="15" t="s">
        <v>134</v>
      </c>
      <c r="CO38" s="15" t="s">
        <v>134</v>
      </c>
      <c r="CP38" s="15" t="s">
        <v>134</v>
      </c>
      <c r="CQ38" s="15" t="s">
        <v>134</v>
      </c>
      <c r="CR38" s="15" t="s">
        <v>134</v>
      </c>
      <c r="CS38" s="15" t="s">
        <v>134</v>
      </c>
      <c r="CT38" s="15" t="s">
        <v>134</v>
      </c>
      <c r="CU38" s="15" t="s">
        <v>134</v>
      </c>
      <c r="CV38" s="15" t="s">
        <v>134</v>
      </c>
      <c r="CW38" s="15" t="s">
        <v>134</v>
      </c>
      <c r="CX38" s="15" t="s">
        <v>134</v>
      </c>
      <c r="CY38" s="15" t="s">
        <v>134</v>
      </c>
      <c r="CZ38" s="15" t="s">
        <v>134</v>
      </c>
    </row>
    <row r="39" spans="2:104">
      <c r="B39" s="28"/>
      <c r="C39" s="14" t="s">
        <v>70</v>
      </c>
      <c r="D39" s="15" t="s">
        <v>135</v>
      </c>
      <c r="E39" s="15" t="s">
        <v>135</v>
      </c>
      <c r="F39" s="15" t="s">
        <v>135</v>
      </c>
      <c r="G39" s="15" t="s">
        <v>135</v>
      </c>
      <c r="H39" s="15" t="s">
        <v>135</v>
      </c>
      <c r="I39" s="15" t="s">
        <v>135</v>
      </c>
      <c r="J39" s="15" t="s">
        <v>135</v>
      </c>
      <c r="K39" s="15" t="s">
        <v>135</v>
      </c>
      <c r="L39" s="15" t="s">
        <v>135</v>
      </c>
      <c r="M39" s="15" t="s">
        <v>135</v>
      </c>
      <c r="N39" s="15" t="s">
        <v>135</v>
      </c>
      <c r="O39" s="15" t="s">
        <v>135</v>
      </c>
      <c r="P39" s="15" t="s">
        <v>135</v>
      </c>
      <c r="Q39" s="15" t="s">
        <v>135</v>
      </c>
      <c r="R39" s="15" t="s">
        <v>135</v>
      </c>
      <c r="S39" s="15" t="s">
        <v>135</v>
      </c>
      <c r="T39" s="15" t="s">
        <v>135</v>
      </c>
      <c r="U39" s="15" t="s">
        <v>135</v>
      </c>
      <c r="V39" s="15" t="s">
        <v>135</v>
      </c>
      <c r="W39" s="15" t="s">
        <v>135</v>
      </c>
      <c r="X39" s="15" t="s">
        <v>135</v>
      </c>
      <c r="Y39" s="15">
        <v>3.5639999999999998E-2</v>
      </c>
      <c r="Z39" s="15">
        <v>8.9959999999999998E-2</v>
      </c>
      <c r="AA39" s="15">
        <v>0.14380000000000001</v>
      </c>
      <c r="AB39" s="15">
        <v>0.19719999999999999</v>
      </c>
      <c r="AC39" s="15">
        <v>0.2505</v>
      </c>
      <c r="AD39" s="15">
        <v>0.30359999999999998</v>
      </c>
      <c r="AE39" s="15">
        <v>0.3569</v>
      </c>
      <c r="AF39" s="15">
        <v>0.41039999999999999</v>
      </c>
      <c r="AG39" s="15">
        <v>0.46429999999999999</v>
      </c>
      <c r="AH39" s="15">
        <v>0.51880000000000004</v>
      </c>
      <c r="AI39" s="15">
        <v>0.57410000000000005</v>
      </c>
      <c r="AJ39" s="15">
        <v>0.63029999999999997</v>
      </c>
      <c r="AK39" s="15">
        <v>0.68769999999999998</v>
      </c>
      <c r="AL39" s="15">
        <v>0.74639999999999995</v>
      </c>
      <c r="AM39" s="15">
        <v>0.80679999999999996</v>
      </c>
      <c r="AN39" s="15">
        <v>0.86899999999999999</v>
      </c>
      <c r="AO39" s="15">
        <v>0.93330000000000002</v>
      </c>
      <c r="AP39" s="15">
        <v>1</v>
      </c>
      <c r="AQ39" s="15">
        <v>1.069</v>
      </c>
      <c r="AR39" s="15">
        <v>1.1419999999999999</v>
      </c>
      <c r="AS39" s="15">
        <v>1.218</v>
      </c>
      <c r="AT39" s="15">
        <v>1.2989999999999999</v>
      </c>
      <c r="AU39" s="15">
        <v>1.3839999999999999</v>
      </c>
      <c r="AV39" s="15">
        <v>1.474</v>
      </c>
      <c r="AW39" s="15">
        <v>1.57</v>
      </c>
      <c r="AX39" s="15">
        <v>1.6739999999999999</v>
      </c>
      <c r="AY39" s="15">
        <v>1.7849999999999999</v>
      </c>
      <c r="AZ39" s="15">
        <v>1.9059999999999999</v>
      </c>
      <c r="BA39" s="15">
        <v>2.0379999999999998</v>
      </c>
      <c r="BB39" s="15">
        <v>2.1840000000000002</v>
      </c>
      <c r="BC39" s="15">
        <v>2.3450000000000002</v>
      </c>
      <c r="BD39" s="15">
        <v>2.5259999999999998</v>
      </c>
      <c r="BE39" s="15">
        <v>2.7309999999999999</v>
      </c>
      <c r="BF39" s="15">
        <v>2.9649999999999999</v>
      </c>
      <c r="BG39" s="15">
        <v>3.2389999999999999</v>
      </c>
      <c r="BH39" s="15">
        <v>3.5630000000000002</v>
      </c>
      <c r="BI39" s="15">
        <v>3.9580000000000002</v>
      </c>
      <c r="BJ39" s="15">
        <v>4.4530000000000003</v>
      </c>
      <c r="BK39" s="15">
        <v>5.0990000000000002</v>
      </c>
      <c r="BL39" s="15">
        <v>5.9969999999999999</v>
      </c>
      <c r="BM39" s="15">
        <v>7.3680000000000003</v>
      </c>
      <c r="BN39" s="15">
        <v>9.8689999999999998</v>
      </c>
      <c r="BO39" s="15">
        <v>17.14</v>
      </c>
      <c r="BP39" s="15" t="s">
        <v>134</v>
      </c>
      <c r="BQ39" s="15" t="s">
        <v>134</v>
      </c>
      <c r="BR39" s="15" t="s">
        <v>134</v>
      </c>
      <c r="BS39" s="15" t="s">
        <v>134</v>
      </c>
      <c r="BT39" s="15" t="s">
        <v>134</v>
      </c>
      <c r="BU39" s="15" t="s">
        <v>134</v>
      </c>
      <c r="BV39" s="15" t="s">
        <v>134</v>
      </c>
      <c r="BW39" s="15" t="s">
        <v>134</v>
      </c>
      <c r="BX39" s="15" t="s">
        <v>134</v>
      </c>
      <c r="BY39" s="15" t="s">
        <v>134</v>
      </c>
      <c r="BZ39" s="15" t="s">
        <v>134</v>
      </c>
      <c r="CA39" s="15" t="s">
        <v>134</v>
      </c>
      <c r="CB39" s="15" t="s">
        <v>134</v>
      </c>
      <c r="CC39" s="15" t="s">
        <v>134</v>
      </c>
      <c r="CD39" s="15" t="s">
        <v>134</v>
      </c>
      <c r="CE39" s="15" t="s">
        <v>134</v>
      </c>
      <c r="CF39" s="15" t="s">
        <v>134</v>
      </c>
      <c r="CG39" s="15" t="s">
        <v>134</v>
      </c>
      <c r="CH39" s="15" t="s">
        <v>134</v>
      </c>
      <c r="CI39" s="15" t="s">
        <v>134</v>
      </c>
      <c r="CJ39" s="15" t="s">
        <v>134</v>
      </c>
      <c r="CK39" s="15" t="s">
        <v>134</v>
      </c>
      <c r="CL39" s="15" t="s">
        <v>134</v>
      </c>
      <c r="CM39" s="15" t="s">
        <v>134</v>
      </c>
      <c r="CN39" s="15" t="s">
        <v>134</v>
      </c>
      <c r="CO39" s="15" t="s">
        <v>134</v>
      </c>
      <c r="CP39" s="15" t="s">
        <v>134</v>
      </c>
      <c r="CQ39" s="15" t="s">
        <v>134</v>
      </c>
      <c r="CR39" s="15" t="s">
        <v>134</v>
      </c>
      <c r="CS39" s="15" t="s">
        <v>134</v>
      </c>
      <c r="CT39" s="15" t="s">
        <v>134</v>
      </c>
      <c r="CU39" s="15" t="s">
        <v>134</v>
      </c>
      <c r="CV39" s="15" t="s">
        <v>134</v>
      </c>
      <c r="CW39" s="15" t="s">
        <v>134</v>
      </c>
      <c r="CX39" s="15" t="s">
        <v>134</v>
      </c>
      <c r="CY39" s="15" t="s">
        <v>134</v>
      </c>
      <c r="CZ39" s="15" t="s">
        <v>134</v>
      </c>
    </row>
    <row r="40" spans="2:104">
      <c r="B40" s="28"/>
      <c r="C40" s="14" t="s">
        <v>71</v>
      </c>
      <c r="D40" s="15" t="s">
        <v>135</v>
      </c>
      <c r="E40" s="15" t="s">
        <v>135</v>
      </c>
      <c r="F40" s="15" t="s">
        <v>135</v>
      </c>
      <c r="G40" s="15" t="s">
        <v>135</v>
      </c>
      <c r="H40" s="15" t="s">
        <v>135</v>
      </c>
      <c r="I40" s="15" t="s">
        <v>135</v>
      </c>
      <c r="J40" s="15" t="s">
        <v>135</v>
      </c>
      <c r="K40" s="15" t="s">
        <v>135</v>
      </c>
      <c r="L40" s="15" t="s">
        <v>135</v>
      </c>
      <c r="M40" s="15" t="s">
        <v>135</v>
      </c>
      <c r="N40" s="15" t="s">
        <v>135</v>
      </c>
      <c r="O40" s="15" t="s">
        <v>135</v>
      </c>
      <c r="P40" s="15" t="s">
        <v>135</v>
      </c>
      <c r="Q40" s="15" t="s">
        <v>135</v>
      </c>
      <c r="R40" s="15" t="s">
        <v>135</v>
      </c>
      <c r="S40" s="15" t="s">
        <v>135</v>
      </c>
      <c r="T40" s="15" t="s">
        <v>135</v>
      </c>
      <c r="U40" s="15" t="s">
        <v>135</v>
      </c>
      <c r="V40" s="15" t="s">
        <v>135</v>
      </c>
      <c r="W40" s="15" t="s">
        <v>135</v>
      </c>
      <c r="X40" s="15" t="s">
        <v>135</v>
      </c>
      <c r="Y40" s="15" t="s">
        <v>135</v>
      </c>
      <c r="Z40" s="15">
        <v>3.3110000000000001E-2</v>
      </c>
      <c r="AA40" s="15">
        <v>8.7660000000000002E-2</v>
      </c>
      <c r="AB40" s="15">
        <v>0.14169999999999999</v>
      </c>
      <c r="AC40" s="15">
        <v>0.1953</v>
      </c>
      <c r="AD40" s="15">
        <v>0.2487</v>
      </c>
      <c r="AE40" s="15">
        <v>0.30199999999999999</v>
      </c>
      <c r="AF40" s="15">
        <v>0.35539999999999999</v>
      </c>
      <c r="AG40" s="15">
        <v>0.40899999999999997</v>
      </c>
      <c r="AH40" s="15">
        <v>0.46310000000000001</v>
      </c>
      <c r="AI40" s="15">
        <v>0.51770000000000005</v>
      </c>
      <c r="AJ40" s="15">
        <v>0.57299999999999995</v>
      </c>
      <c r="AK40" s="15">
        <v>0.62929999999999997</v>
      </c>
      <c r="AL40" s="15">
        <v>0.68679999999999997</v>
      </c>
      <c r="AM40" s="15">
        <v>0.74570000000000003</v>
      </c>
      <c r="AN40" s="15">
        <v>0.80620000000000003</v>
      </c>
      <c r="AO40" s="15">
        <v>0.86850000000000005</v>
      </c>
      <c r="AP40" s="15">
        <v>0.93300000000000005</v>
      </c>
      <c r="AQ40" s="15">
        <v>1</v>
      </c>
      <c r="AR40" s="15">
        <v>1.07</v>
      </c>
      <c r="AS40" s="15">
        <v>1.143</v>
      </c>
      <c r="AT40" s="15">
        <v>1.2190000000000001</v>
      </c>
      <c r="AU40" s="15">
        <v>1.3</v>
      </c>
      <c r="AV40" s="15">
        <v>1.3859999999999999</v>
      </c>
      <c r="AW40" s="15">
        <v>1.4770000000000001</v>
      </c>
      <c r="AX40" s="15">
        <v>1.5740000000000001</v>
      </c>
      <c r="AY40" s="15">
        <v>1.679</v>
      </c>
      <c r="AZ40" s="15">
        <v>1.792</v>
      </c>
      <c r="BA40" s="15">
        <v>1.9139999999999999</v>
      </c>
      <c r="BB40" s="15">
        <v>2.0489999999999999</v>
      </c>
      <c r="BC40" s="15">
        <v>2.1970000000000001</v>
      </c>
      <c r="BD40" s="15">
        <v>2.3620000000000001</v>
      </c>
      <c r="BE40" s="15">
        <v>2.5470000000000002</v>
      </c>
      <c r="BF40" s="15">
        <v>2.758</v>
      </c>
      <c r="BG40" s="15">
        <v>3</v>
      </c>
      <c r="BH40" s="15">
        <v>3.2839999999999998</v>
      </c>
      <c r="BI40" s="15">
        <v>3.6230000000000002</v>
      </c>
      <c r="BJ40" s="15">
        <v>4.0389999999999997</v>
      </c>
      <c r="BK40" s="15">
        <v>4.5659999999999998</v>
      </c>
      <c r="BL40" s="15">
        <v>5.266</v>
      </c>
      <c r="BM40" s="15">
        <v>6.26</v>
      </c>
      <c r="BN40" s="15">
        <v>7.843</v>
      </c>
      <c r="BO40" s="15">
        <v>10.99</v>
      </c>
      <c r="BP40" s="15">
        <v>24.35</v>
      </c>
      <c r="BQ40" s="15" t="s">
        <v>134</v>
      </c>
      <c r="BR40" s="15" t="s">
        <v>134</v>
      </c>
      <c r="BS40" s="15" t="s">
        <v>134</v>
      </c>
      <c r="BT40" s="15" t="s">
        <v>134</v>
      </c>
      <c r="BU40" s="15" t="s">
        <v>134</v>
      </c>
      <c r="BV40" s="15" t="s">
        <v>134</v>
      </c>
      <c r="BW40" s="15" t="s">
        <v>134</v>
      </c>
      <c r="BX40" s="15" t="s">
        <v>134</v>
      </c>
      <c r="BY40" s="15" t="s">
        <v>134</v>
      </c>
      <c r="BZ40" s="15" t="s">
        <v>134</v>
      </c>
      <c r="CA40" s="15" t="s">
        <v>134</v>
      </c>
      <c r="CB40" s="15" t="s">
        <v>134</v>
      </c>
      <c r="CC40" s="15" t="s">
        <v>134</v>
      </c>
      <c r="CD40" s="15" t="s">
        <v>134</v>
      </c>
      <c r="CE40" s="15" t="s">
        <v>134</v>
      </c>
      <c r="CF40" s="15" t="s">
        <v>134</v>
      </c>
      <c r="CG40" s="15" t="s">
        <v>134</v>
      </c>
      <c r="CH40" s="15" t="s">
        <v>134</v>
      </c>
      <c r="CI40" s="15" t="s">
        <v>134</v>
      </c>
      <c r="CJ40" s="15" t="s">
        <v>134</v>
      </c>
      <c r="CK40" s="15" t="s">
        <v>134</v>
      </c>
      <c r="CL40" s="15" t="s">
        <v>134</v>
      </c>
      <c r="CM40" s="15" t="s">
        <v>134</v>
      </c>
      <c r="CN40" s="15" t="s">
        <v>134</v>
      </c>
      <c r="CO40" s="15" t="s">
        <v>134</v>
      </c>
      <c r="CP40" s="15" t="s">
        <v>134</v>
      </c>
      <c r="CQ40" s="15" t="s">
        <v>134</v>
      </c>
      <c r="CR40" s="15" t="s">
        <v>134</v>
      </c>
      <c r="CS40" s="15" t="s">
        <v>134</v>
      </c>
      <c r="CT40" s="15" t="s">
        <v>134</v>
      </c>
      <c r="CU40" s="15" t="s">
        <v>134</v>
      </c>
      <c r="CV40" s="15" t="s">
        <v>134</v>
      </c>
      <c r="CW40" s="15" t="s">
        <v>134</v>
      </c>
      <c r="CX40" s="15" t="s">
        <v>134</v>
      </c>
      <c r="CY40" s="15" t="s">
        <v>134</v>
      </c>
      <c r="CZ40" s="15" t="s">
        <v>134</v>
      </c>
    </row>
    <row r="41" spans="2:104">
      <c r="B41" s="28"/>
      <c r="C41" s="14" t="s">
        <v>72</v>
      </c>
      <c r="D41" s="15" t="s">
        <v>135</v>
      </c>
      <c r="E41" s="15" t="s">
        <v>135</v>
      </c>
      <c r="F41" s="15" t="s">
        <v>135</v>
      </c>
      <c r="G41" s="15" t="s">
        <v>135</v>
      </c>
      <c r="H41" s="15" t="s">
        <v>135</v>
      </c>
      <c r="I41" s="15" t="s">
        <v>135</v>
      </c>
      <c r="J41" s="15" t="s">
        <v>135</v>
      </c>
      <c r="K41" s="15" t="s">
        <v>135</v>
      </c>
      <c r="L41" s="15" t="s">
        <v>135</v>
      </c>
      <c r="M41" s="15" t="s">
        <v>135</v>
      </c>
      <c r="N41" s="15" t="s">
        <v>135</v>
      </c>
      <c r="O41" s="15" t="s">
        <v>135</v>
      </c>
      <c r="P41" s="15" t="s">
        <v>135</v>
      </c>
      <c r="Q41" s="15" t="s">
        <v>135</v>
      </c>
      <c r="R41" s="15" t="s">
        <v>135</v>
      </c>
      <c r="S41" s="15" t="s">
        <v>135</v>
      </c>
      <c r="T41" s="15" t="s">
        <v>135</v>
      </c>
      <c r="U41" s="15" t="s">
        <v>135</v>
      </c>
      <c r="V41" s="15" t="s">
        <v>135</v>
      </c>
      <c r="W41" s="15" t="s">
        <v>135</v>
      </c>
      <c r="X41" s="15" t="s">
        <v>135</v>
      </c>
      <c r="Y41" s="15" t="s">
        <v>135</v>
      </c>
      <c r="Z41" s="15" t="s">
        <v>135</v>
      </c>
      <c r="AA41" s="15">
        <v>3.0329999999999999E-2</v>
      </c>
      <c r="AB41" s="15">
        <v>8.5129999999999997E-2</v>
      </c>
      <c r="AC41" s="15">
        <v>0.1394</v>
      </c>
      <c r="AD41" s="15">
        <v>0.19320000000000001</v>
      </c>
      <c r="AE41" s="15">
        <v>0.24679999999999999</v>
      </c>
      <c r="AF41" s="15">
        <v>0.30020000000000002</v>
      </c>
      <c r="AG41" s="15">
        <v>0.3538</v>
      </c>
      <c r="AH41" s="15">
        <v>0.40749999999999997</v>
      </c>
      <c r="AI41" s="15">
        <v>0.46160000000000001</v>
      </c>
      <c r="AJ41" s="15">
        <v>0.51639999999999997</v>
      </c>
      <c r="AK41" s="15">
        <v>0.57179999999999997</v>
      </c>
      <c r="AL41" s="15">
        <v>0.62829999999999997</v>
      </c>
      <c r="AM41" s="15">
        <v>0.68589999999999995</v>
      </c>
      <c r="AN41" s="15">
        <v>0.74490000000000001</v>
      </c>
      <c r="AO41" s="15">
        <v>0.80549999999999999</v>
      </c>
      <c r="AP41" s="15">
        <v>0.86799999999999999</v>
      </c>
      <c r="AQ41" s="15">
        <v>0.93279999999999996</v>
      </c>
      <c r="AR41" s="15">
        <v>1</v>
      </c>
      <c r="AS41" s="15">
        <v>1.07</v>
      </c>
      <c r="AT41" s="15">
        <v>1.143</v>
      </c>
      <c r="AU41" s="15">
        <v>1.2210000000000001</v>
      </c>
      <c r="AV41" s="15">
        <v>1.302</v>
      </c>
      <c r="AW41" s="15">
        <v>1.3879999999999999</v>
      </c>
      <c r="AX41" s="15">
        <v>1.48</v>
      </c>
      <c r="AY41" s="15">
        <v>1.5780000000000001</v>
      </c>
      <c r="AZ41" s="15">
        <v>1.6839999999999999</v>
      </c>
      <c r="BA41" s="15">
        <v>1.7989999999999999</v>
      </c>
      <c r="BB41" s="15">
        <v>1.923</v>
      </c>
      <c r="BC41" s="15">
        <v>2.06</v>
      </c>
      <c r="BD41" s="15">
        <v>2.2109999999999999</v>
      </c>
      <c r="BE41" s="15">
        <v>2.38</v>
      </c>
      <c r="BF41" s="15">
        <v>2.57</v>
      </c>
      <c r="BG41" s="15">
        <v>2.7869999999999999</v>
      </c>
      <c r="BH41" s="15">
        <v>3.0379999999999998</v>
      </c>
      <c r="BI41" s="15">
        <v>3.3330000000000002</v>
      </c>
      <c r="BJ41" s="15">
        <v>3.6890000000000001</v>
      </c>
      <c r="BK41" s="15">
        <v>4.1280000000000001</v>
      </c>
      <c r="BL41" s="15">
        <v>4.6929999999999996</v>
      </c>
      <c r="BM41" s="15">
        <v>5.4550000000000001</v>
      </c>
      <c r="BN41" s="15">
        <v>6.57</v>
      </c>
      <c r="BO41" s="15">
        <v>8.4350000000000005</v>
      </c>
      <c r="BP41" s="15">
        <v>12.62</v>
      </c>
      <c r="BQ41" s="15">
        <v>131.5</v>
      </c>
      <c r="BR41" s="15" t="s">
        <v>134</v>
      </c>
      <c r="BS41" s="15" t="s">
        <v>134</v>
      </c>
      <c r="BT41" s="15" t="s">
        <v>134</v>
      </c>
      <c r="BU41" s="15" t="s">
        <v>134</v>
      </c>
      <c r="BV41" s="15" t="s">
        <v>134</v>
      </c>
      <c r="BW41" s="15" t="s">
        <v>134</v>
      </c>
      <c r="BX41" s="15" t="s">
        <v>134</v>
      </c>
      <c r="BY41" s="15" t="s">
        <v>134</v>
      </c>
      <c r="BZ41" s="15" t="s">
        <v>134</v>
      </c>
      <c r="CA41" s="15" t="s">
        <v>134</v>
      </c>
      <c r="CB41" s="15" t="s">
        <v>134</v>
      </c>
      <c r="CC41" s="15" t="s">
        <v>134</v>
      </c>
      <c r="CD41" s="15" t="s">
        <v>134</v>
      </c>
      <c r="CE41" s="15" t="s">
        <v>134</v>
      </c>
      <c r="CF41" s="15" t="s">
        <v>134</v>
      </c>
      <c r="CG41" s="15" t="s">
        <v>134</v>
      </c>
      <c r="CH41" s="15" t="s">
        <v>134</v>
      </c>
      <c r="CI41" s="15" t="s">
        <v>134</v>
      </c>
      <c r="CJ41" s="15" t="s">
        <v>134</v>
      </c>
      <c r="CK41" s="15" t="s">
        <v>134</v>
      </c>
      <c r="CL41" s="15" t="s">
        <v>134</v>
      </c>
      <c r="CM41" s="15" t="s">
        <v>134</v>
      </c>
      <c r="CN41" s="15" t="s">
        <v>134</v>
      </c>
      <c r="CO41" s="15" t="s">
        <v>134</v>
      </c>
      <c r="CP41" s="15" t="s">
        <v>134</v>
      </c>
      <c r="CQ41" s="15" t="s">
        <v>134</v>
      </c>
      <c r="CR41" s="15" t="s">
        <v>134</v>
      </c>
      <c r="CS41" s="15" t="s">
        <v>134</v>
      </c>
      <c r="CT41" s="15" t="s">
        <v>134</v>
      </c>
      <c r="CU41" s="15" t="s">
        <v>134</v>
      </c>
      <c r="CV41" s="15" t="s">
        <v>134</v>
      </c>
      <c r="CW41" s="15" t="s">
        <v>134</v>
      </c>
      <c r="CX41" s="15" t="s">
        <v>134</v>
      </c>
      <c r="CY41" s="15" t="s">
        <v>134</v>
      </c>
      <c r="CZ41" s="15" t="s">
        <v>134</v>
      </c>
    </row>
    <row r="42" spans="2:104">
      <c r="B42" s="28"/>
      <c r="C42" s="14" t="s">
        <v>73</v>
      </c>
      <c r="D42" s="15" t="s">
        <v>135</v>
      </c>
      <c r="E42" s="15" t="s">
        <v>135</v>
      </c>
      <c r="F42" s="15" t="s">
        <v>135</v>
      </c>
      <c r="G42" s="15" t="s">
        <v>135</v>
      </c>
      <c r="H42" s="15" t="s">
        <v>135</v>
      </c>
      <c r="I42" s="15" t="s">
        <v>135</v>
      </c>
      <c r="J42" s="15" t="s">
        <v>135</v>
      </c>
      <c r="K42" s="15" t="s">
        <v>135</v>
      </c>
      <c r="L42" s="15" t="s">
        <v>135</v>
      </c>
      <c r="M42" s="15" t="s">
        <v>135</v>
      </c>
      <c r="N42" s="15" t="s">
        <v>135</v>
      </c>
      <c r="O42" s="15" t="s">
        <v>135</v>
      </c>
      <c r="P42" s="15" t="s">
        <v>135</v>
      </c>
      <c r="Q42" s="15" t="s">
        <v>135</v>
      </c>
      <c r="R42" s="15" t="s">
        <v>135</v>
      </c>
      <c r="S42" s="15" t="s">
        <v>135</v>
      </c>
      <c r="T42" s="15" t="s">
        <v>135</v>
      </c>
      <c r="U42" s="15" t="s">
        <v>135</v>
      </c>
      <c r="V42" s="15" t="s">
        <v>135</v>
      </c>
      <c r="W42" s="15" t="s">
        <v>135</v>
      </c>
      <c r="X42" s="15" t="s">
        <v>135</v>
      </c>
      <c r="Y42" s="15" t="s">
        <v>135</v>
      </c>
      <c r="Z42" s="15" t="s">
        <v>135</v>
      </c>
      <c r="AA42" s="15" t="s">
        <v>135</v>
      </c>
      <c r="AB42" s="15">
        <v>2.7289999999999998E-2</v>
      </c>
      <c r="AC42" s="15">
        <v>8.2379999999999995E-2</v>
      </c>
      <c r="AD42" s="15">
        <v>0.13689999999999999</v>
      </c>
      <c r="AE42" s="15">
        <v>0.19089999999999999</v>
      </c>
      <c r="AF42" s="15">
        <v>0.2447</v>
      </c>
      <c r="AG42" s="15">
        <v>0.29830000000000001</v>
      </c>
      <c r="AH42" s="15">
        <v>0.35199999999999998</v>
      </c>
      <c r="AI42" s="15">
        <v>0.40589999999999998</v>
      </c>
      <c r="AJ42" s="15">
        <v>0.46010000000000001</v>
      </c>
      <c r="AK42" s="15">
        <v>0.51500000000000001</v>
      </c>
      <c r="AL42" s="15">
        <v>0.57050000000000001</v>
      </c>
      <c r="AM42" s="15">
        <v>0.62709999999999999</v>
      </c>
      <c r="AN42" s="15">
        <v>0.68479999999999996</v>
      </c>
      <c r="AO42" s="15">
        <v>0.74399999999999999</v>
      </c>
      <c r="AP42" s="15">
        <v>0.80479999999999996</v>
      </c>
      <c r="AQ42" s="15">
        <v>0.86750000000000005</v>
      </c>
      <c r="AR42" s="15">
        <v>0.9325</v>
      </c>
      <c r="AS42" s="15">
        <v>1</v>
      </c>
      <c r="AT42" s="15">
        <v>1.07</v>
      </c>
      <c r="AU42" s="15">
        <v>1.1439999999999999</v>
      </c>
      <c r="AV42" s="15">
        <v>1.222</v>
      </c>
      <c r="AW42" s="15">
        <v>1.304</v>
      </c>
      <c r="AX42" s="15">
        <v>1.391</v>
      </c>
      <c r="AY42" s="15">
        <v>1.484</v>
      </c>
      <c r="AZ42" s="15">
        <v>1.583</v>
      </c>
      <c r="BA42" s="15">
        <v>1.69</v>
      </c>
      <c r="BB42" s="15">
        <v>1.806</v>
      </c>
      <c r="BC42" s="15">
        <v>1.9330000000000001</v>
      </c>
      <c r="BD42" s="15">
        <v>2.0720000000000001</v>
      </c>
      <c r="BE42" s="15">
        <v>2.2269999999999999</v>
      </c>
      <c r="BF42" s="15">
        <v>2.399</v>
      </c>
      <c r="BG42" s="15">
        <v>2.5950000000000002</v>
      </c>
      <c r="BH42" s="15">
        <v>2.8180000000000001</v>
      </c>
      <c r="BI42" s="15">
        <v>3.0790000000000002</v>
      </c>
      <c r="BJ42" s="15">
        <v>3.387</v>
      </c>
      <c r="BK42" s="15">
        <v>3.7610000000000001</v>
      </c>
      <c r="BL42" s="15">
        <v>4.2279999999999998</v>
      </c>
      <c r="BM42" s="15">
        <v>4.835</v>
      </c>
      <c r="BN42" s="15">
        <v>5.6740000000000004</v>
      </c>
      <c r="BO42" s="15">
        <v>6.94</v>
      </c>
      <c r="BP42" s="15">
        <v>9.1969999999999992</v>
      </c>
      <c r="BQ42" s="15">
        <v>15.27</v>
      </c>
      <c r="BR42" s="15" t="s">
        <v>134</v>
      </c>
      <c r="BS42" s="15" t="s">
        <v>134</v>
      </c>
      <c r="BT42" s="15" t="s">
        <v>134</v>
      </c>
      <c r="BU42" s="15" t="s">
        <v>134</v>
      </c>
      <c r="BV42" s="15" t="s">
        <v>134</v>
      </c>
      <c r="BW42" s="15" t="s">
        <v>134</v>
      </c>
      <c r="BX42" s="15" t="s">
        <v>134</v>
      </c>
      <c r="BY42" s="15" t="s">
        <v>134</v>
      </c>
      <c r="BZ42" s="15" t="s">
        <v>134</v>
      </c>
      <c r="CA42" s="15" t="s">
        <v>134</v>
      </c>
      <c r="CB42" s="15" t="s">
        <v>134</v>
      </c>
      <c r="CC42" s="15" t="s">
        <v>134</v>
      </c>
      <c r="CD42" s="15" t="s">
        <v>134</v>
      </c>
      <c r="CE42" s="15" t="s">
        <v>134</v>
      </c>
      <c r="CF42" s="15" t="s">
        <v>134</v>
      </c>
      <c r="CG42" s="15" t="s">
        <v>134</v>
      </c>
      <c r="CH42" s="15" t="s">
        <v>134</v>
      </c>
      <c r="CI42" s="15" t="s">
        <v>134</v>
      </c>
      <c r="CJ42" s="15" t="s">
        <v>134</v>
      </c>
      <c r="CK42" s="15" t="s">
        <v>134</v>
      </c>
      <c r="CL42" s="15" t="s">
        <v>134</v>
      </c>
      <c r="CM42" s="15" t="s">
        <v>134</v>
      </c>
      <c r="CN42" s="15" t="s">
        <v>134</v>
      </c>
      <c r="CO42" s="15" t="s">
        <v>134</v>
      </c>
      <c r="CP42" s="15" t="s">
        <v>134</v>
      </c>
      <c r="CQ42" s="15" t="s">
        <v>134</v>
      </c>
      <c r="CR42" s="15" t="s">
        <v>134</v>
      </c>
      <c r="CS42" s="15" t="s">
        <v>134</v>
      </c>
      <c r="CT42" s="15" t="s">
        <v>134</v>
      </c>
      <c r="CU42" s="15" t="s">
        <v>134</v>
      </c>
      <c r="CV42" s="15" t="s">
        <v>134</v>
      </c>
      <c r="CW42" s="15" t="s">
        <v>134</v>
      </c>
      <c r="CX42" s="15" t="s">
        <v>134</v>
      </c>
      <c r="CY42" s="15" t="s">
        <v>134</v>
      </c>
      <c r="CZ42" s="15" t="s">
        <v>134</v>
      </c>
    </row>
    <row r="43" spans="2:104">
      <c r="B43" s="28"/>
      <c r="C43" s="14" t="s">
        <v>74</v>
      </c>
      <c r="D43" s="15" t="s">
        <v>135</v>
      </c>
      <c r="E43" s="15" t="s">
        <v>135</v>
      </c>
      <c r="F43" s="15" t="s">
        <v>135</v>
      </c>
      <c r="G43" s="15" t="s">
        <v>135</v>
      </c>
      <c r="H43" s="15" t="s">
        <v>135</v>
      </c>
      <c r="I43" s="15" t="s">
        <v>135</v>
      </c>
      <c r="J43" s="15" t="s">
        <v>135</v>
      </c>
      <c r="K43" s="15" t="s">
        <v>135</v>
      </c>
      <c r="L43" s="15" t="s">
        <v>135</v>
      </c>
      <c r="M43" s="15" t="s">
        <v>135</v>
      </c>
      <c r="N43" s="15" t="s">
        <v>135</v>
      </c>
      <c r="O43" s="15" t="s">
        <v>135</v>
      </c>
      <c r="P43" s="15" t="s">
        <v>135</v>
      </c>
      <c r="Q43" s="15" t="s">
        <v>135</v>
      </c>
      <c r="R43" s="15" t="s">
        <v>135</v>
      </c>
      <c r="S43" s="15" t="s">
        <v>135</v>
      </c>
      <c r="T43" s="15" t="s">
        <v>135</v>
      </c>
      <c r="U43" s="15" t="s">
        <v>135</v>
      </c>
      <c r="V43" s="15" t="s">
        <v>135</v>
      </c>
      <c r="W43" s="15" t="s">
        <v>135</v>
      </c>
      <c r="X43" s="15" t="s">
        <v>135</v>
      </c>
      <c r="Y43" s="15" t="s">
        <v>135</v>
      </c>
      <c r="Z43" s="15" t="s">
        <v>135</v>
      </c>
      <c r="AA43" s="15" t="s">
        <v>135</v>
      </c>
      <c r="AB43" s="15" t="s">
        <v>135</v>
      </c>
      <c r="AC43" s="15">
        <v>2.4E-2</v>
      </c>
      <c r="AD43" s="15">
        <v>7.9380000000000006E-2</v>
      </c>
      <c r="AE43" s="15">
        <v>0.1341</v>
      </c>
      <c r="AF43" s="15">
        <v>0.18840000000000001</v>
      </c>
      <c r="AG43" s="15">
        <v>0.2424</v>
      </c>
      <c r="AH43" s="15">
        <v>0.29620000000000002</v>
      </c>
      <c r="AI43" s="15">
        <v>0.35</v>
      </c>
      <c r="AJ43" s="15">
        <v>0.40410000000000001</v>
      </c>
      <c r="AK43" s="15">
        <v>0.45850000000000002</v>
      </c>
      <c r="AL43" s="15">
        <v>0.51339999999999997</v>
      </c>
      <c r="AM43" s="15">
        <v>0.56920000000000004</v>
      </c>
      <c r="AN43" s="15">
        <v>0.62580000000000002</v>
      </c>
      <c r="AO43" s="15">
        <v>0.68369999999999997</v>
      </c>
      <c r="AP43" s="15">
        <v>0.74299999999999999</v>
      </c>
      <c r="AQ43" s="15">
        <v>0.80400000000000005</v>
      </c>
      <c r="AR43" s="15">
        <v>0.86699999999999999</v>
      </c>
      <c r="AS43" s="15">
        <v>0.93220000000000003</v>
      </c>
      <c r="AT43" s="15">
        <v>1</v>
      </c>
      <c r="AU43" s="15">
        <v>1.071</v>
      </c>
      <c r="AV43" s="15">
        <v>1.145</v>
      </c>
      <c r="AW43" s="15">
        <v>1.2230000000000001</v>
      </c>
      <c r="AX43" s="15">
        <v>1.306</v>
      </c>
      <c r="AY43" s="15">
        <v>1.3939999999999999</v>
      </c>
      <c r="AZ43" s="15">
        <v>1.4870000000000001</v>
      </c>
      <c r="BA43" s="15">
        <v>1.5880000000000001</v>
      </c>
      <c r="BB43" s="15">
        <v>1.696</v>
      </c>
      <c r="BC43" s="15">
        <v>1.8140000000000001</v>
      </c>
      <c r="BD43" s="15">
        <v>1.9430000000000001</v>
      </c>
      <c r="BE43" s="15">
        <v>2.085</v>
      </c>
      <c r="BF43" s="15">
        <v>2.2429999999999999</v>
      </c>
      <c r="BG43" s="15">
        <v>2.42</v>
      </c>
      <c r="BH43" s="15">
        <v>2.621</v>
      </c>
      <c r="BI43" s="15">
        <v>2.8519999999999999</v>
      </c>
      <c r="BJ43" s="15">
        <v>3.1230000000000002</v>
      </c>
      <c r="BK43" s="15">
        <v>3.4449999999999998</v>
      </c>
      <c r="BL43" s="15">
        <v>3.84</v>
      </c>
      <c r="BM43" s="15">
        <v>4.3380000000000001</v>
      </c>
      <c r="BN43" s="15">
        <v>4.9969999999999999</v>
      </c>
      <c r="BO43" s="15">
        <v>5.9269999999999996</v>
      </c>
      <c r="BP43" s="15">
        <v>7.39</v>
      </c>
      <c r="BQ43" s="15">
        <v>10.220000000000001</v>
      </c>
      <c r="BR43" s="15">
        <v>20.73</v>
      </c>
      <c r="BS43" s="15" t="s">
        <v>134</v>
      </c>
      <c r="BT43" s="15" t="s">
        <v>134</v>
      </c>
      <c r="BU43" s="15" t="s">
        <v>134</v>
      </c>
      <c r="BV43" s="15" t="s">
        <v>134</v>
      </c>
      <c r="BW43" s="15" t="s">
        <v>134</v>
      </c>
      <c r="BX43" s="15" t="s">
        <v>134</v>
      </c>
      <c r="BY43" s="15" t="s">
        <v>134</v>
      </c>
      <c r="BZ43" s="15" t="s">
        <v>134</v>
      </c>
      <c r="CA43" s="15" t="s">
        <v>134</v>
      </c>
      <c r="CB43" s="15" t="s">
        <v>134</v>
      </c>
      <c r="CC43" s="15" t="s">
        <v>134</v>
      </c>
      <c r="CD43" s="15" t="s">
        <v>134</v>
      </c>
      <c r="CE43" s="15" t="s">
        <v>134</v>
      </c>
      <c r="CF43" s="15" t="s">
        <v>134</v>
      </c>
      <c r="CG43" s="15" t="s">
        <v>134</v>
      </c>
      <c r="CH43" s="15" t="s">
        <v>134</v>
      </c>
      <c r="CI43" s="15" t="s">
        <v>134</v>
      </c>
      <c r="CJ43" s="15" t="s">
        <v>134</v>
      </c>
      <c r="CK43" s="15" t="s">
        <v>134</v>
      </c>
      <c r="CL43" s="15" t="s">
        <v>134</v>
      </c>
      <c r="CM43" s="15" t="s">
        <v>134</v>
      </c>
      <c r="CN43" s="15" t="s">
        <v>134</v>
      </c>
      <c r="CO43" s="15" t="s">
        <v>134</v>
      </c>
      <c r="CP43" s="15" t="s">
        <v>134</v>
      </c>
      <c r="CQ43" s="15" t="s">
        <v>134</v>
      </c>
      <c r="CR43" s="15" t="s">
        <v>134</v>
      </c>
      <c r="CS43" s="15" t="s">
        <v>134</v>
      </c>
      <c r="CT43" s="15" t="s">
        <v>134</v>
      </c>
      <c r="CU43" s="15" t="s">
        <v>134</v>
      </c>
      <c r="CV43" s="15" t="s">
        <v>134</v>
      </c>
      <c r="CW43" s="15" t="s">
        <v>134</v>
      </c>
      <c r="CX43" s="15" t="s">
        <v>134</v>
      </c>
      <c r="CY43" s="15" t="s">
        <v>134</v>
      </c>
      <c r="CZ43" s="15" t="s">
        <v>134</v>
      </c>
    </row>
    <row r="44" spans="2:104">
      <c r="B44" s="28"/>
      <c r="C44" s="14" t="s">
        <v>75</v>
      </c>
      <c r="D44" s="15" t="s">
        <v>135</v>
      </c>
      <c r="E44" s="15" t="s">
        <v>135</v>
      </c>
      <c r="F44" s="15" t="s">
        <v>135</v>
      </c>
      <c r="G44" s="15" t="s">
        <v>135</v>
      </c>
      <c r="H44" s="15" t="s">
        <v>135</v>
      </c>
      <c r="I44" s="15" t="s">
        <v>135</v>
      </c>
      <c r="J44" s="15" t="s">
        <v>135</v>
      </c>
      <c r="K44" s="15" t="s">
        <v>135</v>
      </c>
      <c r="L44" s="15" t="s">
        <v>135</v>
      </c>
      <c r="M44" s="15" t="s">
        <v>135</v>
      </c>
      <c r="N44" s="15" t="s">
        <v>135</v>
      </c>
      <c r="O44" s="15" t="s">
        <v>135</v>
      </c>
      <c r="P44" s="15" t="s">
        <v>135</v>
      </c>
      <c r="Q44" s="15" t="s">
        <v>135</v>
      </c>
      <c r="R44" s="15" t="s">
        <v>135</v>
      </c>
      <c r="S44" s="15" t="s">
        <v>135</v>
      </c>
      <c r="T44" s="15" t="s">
        <v>135</v>
      </c>
      <c r="U44" s="15" t="s">
        <v>135</v>
      </c>
      <c r="V44" s="15" t="s">
        <v>135</v>
      </c>
      <c r="W44" s="15" t="s">
        <v>135</v>
      </c>
      <c r="X44" s="15" t="s">
        <v>135</v>
      </c>
      <c r="Y44" s="15" t="s">
        <v>135</v>
      </c>
      <c r="Z44" s="15" t="s">
        <v>135</v>
      </c>
      <c r="AA44" s="15" t="s">
        <v>135</v>
      </c>
      <c r="AB44" s="15" t="s">
        <v>135</v>
      </c>
      <c r="AC44" s="15" t="s">
        <v>135</v>
      </c>
      <c r="AD44" s="15">
        <v>2.0420000000000001E-2</v>
      </c>
      <c r="AE44" s="15">
        <v>7.6130000000000003E-2</v>
      </c>
      <c r="AF44" s="15">
        <v>0.13120000000000001</v>
      </c>
      <c r="AG44" s="15">
        <v>0.1857</v>
      </c>
      <c r="AH44" s="15">
        <v>0.2399</v>
      </c>
      <c r="AI44" s="15">
        <v>0.29389999999999999</v>
      </c>
      <c r="AJ44" s="15">
        <v>0.34789999999999999</v>
      </c>
      <c r="AK44" s="15">
        <v>0.40210000000000001</v>
      </c>
      <c r="AL44" s="15">
        <v>0.45669999999999999</v>
      </c>
      <c r="AM44" s="15">
        <v>0.51180000000000003</v>
      </c>
      <c r="AN44" s="15">
        <v>0.56769999999999998</v>
      </c>
      <c r="AO44" s="15">
        <v>0.62450000000000006</v>
      </c>
      <c r="AP44" s="15">
        <v>0.6825</v>
      </c>
      <c r="AQ44" s="15">
        <v>0.74199999999999999</v>
      </c>
      <c r="AR44" s="15">
        <v>0.80320000000000003</v>
      </c>
      <c r="AS44" s="15">
        <v>0.86639999999999995</v>
      </c>
      <c r="AT44" s="15">
        <v>0.93189999999999995</v>
      </c>
      <c r="AU44" s="15">
        <v>1</v>
      </c>
      <c r="AV44" s="15">
        <v>1.071</v>
      </c>
      <c r="AW44" s="15">
        <v>1.1459999999999999</v>
      </c>
      <c r="AX44" s="15">
        <v>1.2250000000000001</v>
      </c>
      <c r="AY44" s="15">
        <v>1.3080000000000001</v>
      </c>
      <c r="AZ44" s="15">
        <v>1.3959999999999999</v>
      </c>
      <c r="BA44" s="15">
        <v>1.4910000000000001</v>
      </c>
      <c r="BB44" s="15">
        <v>1.593</v>
      </c>
      <c r="BC44" s="15">
        <v>1.7030000000000001</v>
      </c>
      <c r="BD44" s="15">
        <v>1.823</v>
      </c>
      <c r="BE44" s="15">
        <v>1.954</v>
      </c>
      <c r="BF44" s="15">
        <v>2.0990000000000002</v>
      </c>
      <c r="BG44" s="15">
        <v>2.2599999999999998</v>
      </c>
      <c r="BH44" s="15">
        <v>2.4420000000000002</v>
      </c>
      <c r="BI44" s="15">
        <v>2.65</v>
      </c>
      <c r="BJ44" s="15">
        <v>2.8889999999999998</v>
      </c>
      <c r="BK44" s="15">
        <v>3.1709999999999998</v>
      </c>
      <c r="BL44" s="15">
        <v>3.51</v>
      </c>
      <c r="BM44" s="15">
        <v>3.927</v>
      </c>
      <c r="BN44" s="15">
        <v>4.4619999999999997</v>
      </c>
      <c r="BO44" s="15">
        <v>5.181</v>
      </c>
      <c r="BP44" s="15">
        <v>6.226</v>
      </c>
      <c r="BQ44" s="15">
        <v>7.952</v>
      </c>
      <c r="BR44" s="15">
        <v>11.7</v>
      </c>
      <c r="BS44" s="15">
        <v>47.14</v>
      </c>
      <c r="BT44" s="15" t="s">
        <v>134</v>
      </c>
      <c r="BU44" s="15" t="s">
        <v>134</v>
      </c>
      <c r="BV44" s="15" t="s">
        <v>134</v>
      </c>
      <c r="BW44" s="15" t="s">
        <v>134</v>
      </c>
      <c r="BX44" s="15" t="s">
        <v>134</v>
      </c>
      <c r="BY44" s="15" t="s">
        <v>134</v>
      </c>
      <c r="BZ44" s="15" t="s">
        <v>134</v>
      </c>
      <c r="CA44" s="15" t="s">
        <v>134</v>
      </c>
      <c r="CB44" s="15" t="s">
        <v>134</v>
      </c>
      <c r="CC44" s="15" t="s">
        <v>134</v>
      </c>
      <c r="CD44" s="15" t="s">
        <v>134</v>
      </c>
      <c r="CE44" s="15" t="s">
        <v>134</v>
      </c>
      <c r="CF44" s="15" t="s">
        <v>134</v>
      </c>
      <c r="CG44" s="15" t="s">
        <v>134</v>
      </c>
      <c r="CH44" s="15" t="s">
        <v>134</v>
      </c>
      <c r="CI44" s="15" t="s">
        <v>134</v>
      </c>
      <c r="CJ44" s="15" t="s">
        <v>134</v>
      </c>
      <c r="CK44" s="15" t="s">
        <v>134</v>
      </c>
      <c r="CL44" s="15" t="s">
        <v>134</v>
      </c>
      <c r="CM44" s="15" t="s">
        <v>134</v>
      </c>
      <c r="CN44" s="15" t="s">
        <v>134</v>
      </c>
      <c r="CO44" s="15" t="s">
        <v>134</v>
      </c>
      <c r="CP44" s="15" t="s">
        <v>134</v>
      </c>
      <c r="CQ44" s="15" t="s">
        <v>134</v>
      </c>
      <c r="CR44" s="15" t="s">
        <v>134</v>
      </c>
      <c r="CS44" s="15" t="s">
        <v>134</v>
      </c>
      <c r="CT44" s="15" t="s">
        <v>134</v>
      </c>
      <c r="CU44" s="15" t="s">
        <v>134</v>
      </c>
      <c r="CV44" s="15" t="s">
        <v>134</v>
      </c>
      <c r="CW44" s="15" t="s">
        <v>134</v>
      </c>
      <c r="CX44" s="15" t="s">
        <v>134</v>
      </c>
      <c r="CY44" s="15" t="s">
        <v>134</v>
      </c>
      <c r="CZ44" s="15" t="s">
        <v>134</v>
      </c>
    </row>
    <row r="45" spans="2:104">
      <c r="B45" s="28"/>
      <c r="C45" s="14" t="s">
        <v>76</v>
      </c>
      <c r="D45" s="15" t="s">
        <v>135</v>
      </c>
      <c r="E45" s="15" t="s">
        <v>135</v>
      </c>
      <c r="F45" s="15" t="s">
        <v>135</v>
      </c>
      <c r="G45" s="15" t="s">
        <v>135</v>
      </c>
      <c r="H45" s="15" t="s">
        <v>135</v>
      </c>
      <c r="I45" s="15" t="s">
        <v>135</v>
      </c>
      <c r="J45" s="15" t="s">
        <v>135</v>
      </c>
      <c r="K45" s="15" t="s">
        <v>135</v>
      </c>
      <c r="L45" s="15" t="s">
        <v>135</v>
      </c>
      <c r="M45" s="15" t="s">
        <v>135</v>
      </c>
      <c r="N45" s="15" t="s">
        <v>135</v>
      </c>
      <c r="O45" s="15" t="s">
        <v>135</v>
      </c>
      <c r="P45" s="15" t="s">
        <v>135</v>
      </c>
      <c r="Q45" s="15" t="s">
        <v>135</v>
      </c>
      <c r="R45" s="15" t="s">
        <v>135</v>
      </c>
      <c r="S45" s="15" t="s">
        <v>135</v>
      </c>
      <c r="T45" s="15" t="s">
        <v>135</v>
      </c>
      <c r="U45" s="15" t="s">
        <v>135</v>
      </c>
      <c r="V45" s="15" t="s">
        <v>135</v>
      </c>
      <c r="W45" s="15" t="s">
        <v>135</v>
      </c>
      <c r="X45" s="15" t="s">
        <v>135</v>
      </c>
      <c r="Y45" s="15" t="s">
        <v>135</v>
      </c>
      <c r="Z45" s="15" t="s">
        <v>135</v>
      </c>
      <c r="AA45" s="15" t="s">
        <v>135</v>
      </c>
      <c r="AB45" s="15" t="s">
        <v>135</v>
      </c>
      <c r="AC45" s="15" t="s">
        <v>135</v>
      </c>
      <c r="AD45" s="15" t="s">
        <v>135</v>
      </c>
      <c r="AE45" s="15" t="s">
        <v>135</v>
      </c>
      <c r="AF45" s="15">
        <v>7.2609999999999994E-2</v>
      </c>
      <c r="AG45" s="15">
        <v>0.128</v>
      </c>
      <c r="AH45" s="15">
        <v>0.18279999999999999</v>
      </c>
      <c r="AI45" s="15">
        <v>0.23719999999999999</v>
      </c>
      <c r="AJ45" s="15">
        <v>0.29139999999999999</v>
      </c>
      <c r="AK45" s="15">
        <v>0.34560000000000002</v>
      </c>
      <c r="AL45" s="15">
        <v>0.4</v>
      </c>
      <c r="AM45" s="15">
        <v>0.45469999999999999</v>
      </c>
      <c r="AN45" s="15">
        <v>0.51</v>
      </c>
      <c r="AO45" s="15">
        <v>0.56599999999999995</v>
      </c>
      <c r="AP45" s="15">
        <v>0.623</v>
      </c>
      <c r="AQ45" s="15">
        <v>0.68120000000000003</v>
      </c>
      <c r="AR45" s="15">
        <v>0.7409</v>
      </c>
      <c r="AS45" s="15">
        <v>0.80230000000000001</v>
      </c>
      <c r="AT45" s="15">
        <v>0.86570000000000003</v>
      </c>
      <c r="AU45" s="15">
        <v>0.93149999999999999</v>
      </c>
      <c r="AV45" s="15">
        <v>1</v>
      </c>
      <c r="AW45" s="15">
        <v>1.0720000000000001</v>
      </c>
      <c r="AX45" s="15">
        <v>1.147</v>
      </c>
      <c r="AY45" s="15">
        <v>1.226</v>
      </c>
      <c r="AZ45" s="15">
        <v>1.31</v>
      </c>
      <c r="BA45" s="15">
        <v>1.4</v>
      </c>
      <c r="BB45" s="15">
        <v>1.4950000000000001</v>
      </c>
      <c r="BC45" s="15">
        <v>1.5980000000000001</v>
      </c>
      <c r="BD45" s="15">
        <v>1.71</v>
      </c>
      <c r="BE45" s="15">
        <v>1.8320000000000001</v>
      </c>
      <c r="BF45" s="15">
        <v>1.966</v>
      </c>
      <c r="BG45" s="15">
        <v>2.1139999999999999</v>
      </c>
      <c r="BH45" s="15">
        <v>2.2789999999999999</v>
      </c>
      <c r="BI45" s="15">
        <v>2.4660000000000002</v>
      </c>
      <c r="BJ45" s="15">
        <v>2.681</v>
      </c>
      <c r="BK45" s="15">
        <v>2.9289999999999998</v>
      </c>
      <c r="BL45" s="15">
        <v>3.2240000000000002</v>
      </c>
      <c r="BM45" s="15">
        <v>3.58</v>
      </c>
      <c r="BN45" s="15">
        <v>4.0250000000000004</v>
      </c>
      <c r="BO45" s="15">
        <v>4.601</v>
      </c>
      <c r="BP45" s="15">
        <v>5.3940000000000001</v>
      </c>
      <c r="BQ45" s="15">
        <v>6.5839999999999996</v>
      </c>
      <c r="BR45" s="15">
        <v>8.6769999999999996</v>
      </c>
      <c r="BS45" s="15">
        <v>14.08</v>
      </c>
      <c r="BT45" s="15" t="s">
        <v>134</v>
      </c>
      <c r="BU45" s="15" t="s">
        <v>134</v>
      </c>
      <c r="BV45" s="15" t="s">
        <v>134</v>
      </c>
      <c r="BW45" s="15" t="s">
        <v>134</v>
      </c>
      <c r="BX45" s="15" t="s">
        <v>134</v>
      </c>
      <c r="BY45" s="15" t="s">
        <v>134</v>
      </c>
      <c r="BZ45" s="15" t="s">
        <v>134</v>
      </c>
      <c r="CA45" s="15" t="s">
        <v>134</v>
      </c>
      <c r="CB45" s="15" t="s">
        <v>134</v>
      </c>
      <c r="CC45" s="15" t="s">
        <v>134</v>
      </c>
      <c r="CD45" s="15" t="s">
        <v>134</v>
      </c>
      <c r="CE45" s="15" t="s">
        <v>134</v>
      </c>
      <c r="CF45" s="15" t="s">
        <v>134</v>
      </c>
      <c r="CG45" s="15" t="s">
        <v>134</v>
      </c>
      <c r="CH45" s="15" t="s">
        <v>134</v>
      </c>
      <c r="CI45" s="15" t="s">
        <v>134</v>
      </c>
      <c r="CJ45" s="15" t="s">
        <v>134</v>
      </c>
      <c r="CK45" s="15" t="s">
        <v>134</v>
      </c>
      <c r="CL45" s="15" t="s">
        <v>134</v>
      </c>
      <c r="CM45" s="15" t="s">
        <v>134</v>
      </c>
      <c r="CN45" s="15" t="s">
        <v>134</v>
      </c>
      <c r="CO45" s="15" t="s">
        <v>134</v>
      </c>
      <c r="CP45" s="15" t="s">
        <v>134</v>
      </c>
      <c r="CQ45" s="15" t="s">
        <v>134</v>
      </c>
      <c r="CR45" s="15" t="s">
        <v>134</v>
      </c>
      <c r="CS45" s="15" t="s">
        <v>134</v>
      </c>
      <c r="CT45" s="15" t="s">
        <v>134</v>
      </c>
      <c r="CU45" s="15" t="s">
        <v>134</v>
      </c>
      <c r="CV45" s="15" t="s">
        <v>134</v>
      </c>
      <c r="CW45" s="15" t="s">
        <v>134</v>
      </c>
      <c r="CX45" s="15" t="s">
        <v>134</v>
      </c>
      <c r="CY45" s="15" t="s">
        <v>134</v>
      </c>
      <c r="CZ45" s="15" t="s">
        <v>134</v>
      </c>
    </row>
    <row r="46" spans="2:104">
      <c r="B46" s="28"/>
      <c r="C46" s="14" t="s">
        <v>77</v>
      </c>
      <c r="D46" s="15" t="s">
        <v>135</v>
      </c>
      <c r="E46" s="15" t="s">
        <v>135</v>
      </c>
      <c r="F46" s="15" t="s">
        <v>135</v>
      </c>
      <c r="G46" s="15" t="s">
        <v>135</v>
      </c>
      <c r="H46" s="15" t="s">
        <v>135</v>
      </c>
      <c r="I46" s="15" t="s">
        <v>135</v>
      </c>
      <c r="J46" s="15" t="s">
        <v>135</v>
      </c>
      <c r="K46" s="15" t="s">
        <v>135</v>
      </c>
      <c r="L46" s="15" t="s">
        <v>135</v>
      </c>
      <c r="M46" s="15" t="s">
        <v>135</v>
      </c>
      <c r="N46" s="15" t="s">
        <v>135</v>
      </c>
      <c r="O46" s="15" t="s">
        <v>135</v>
      </c>
      <c r="P46" s="15" t="s">
        <v>135</v>
      </c>
      <c r="Q46" s="15" t="s">
        <v>135</v>
      </c>
      <c r="R46" s="15" t="s">
        <v>135</v>
      </c>
      <c r="S46" s="15" t="s">
        <v>135</v>
      </c>
      <c r="T46" s="15" t="s">
        <v>135</v>
      </c>
      <c r="U46" s="15" t="s">
        <v>135</v>
      </c>
      <c r="V46" s="15" t="s">
        <v>135</v>
      </c>
      <c r="W46" s="15" t="s">
        <v>135</v>
      </c>
      <c r="X46" s="15" t="s">
        <v>135</v>
      </c>
      <c r="Y46" s="15" t="s">
        <v>135</v>
      </c>
      <c r="Z46" s="15" t="s">
        <v>135</v>
      </c>
      <c r="AA46" s="15" t="s">
        <v>135</v>
      </c>
      <c r="AB46" s="15" t="s">
        <v>135</v>
      </c>
      <c r="AC46" s="15" t="s">
        <v>135</v>
      </c>
      <c r="AD46" s="15" t="s">
        <v>135</v>
      </c>
      <c r="AE46" s="15" t="s">
        <v>135</v>
      </c>
      <c r="AF46" s="15" t="s">
        <v>135</v>
      </c>
      <c r="AG46" s="15">
        <v>6.8820000000000006E-2</v>
      </c>
      <c r="AH46" s="15">
        <v>0.1245</v>
      </c>
      <c r="AI46" s="15">
        <v>0.17960000000000001</v>
      </c>
      <c r="AJ46" s="15">
        <v>0.23430000000000001</v>
      </c>
      <c r="AK46" s="15">
        <v>0.2888</v>
      </c>
      <c r="AL46" s="15">
        <v>0.34320000000000001</v>
      </c>
      <c r="AM46" s="15">
        <v>0.39779999999999999</v>
      </c>
      <c r="AN46" s="15">
        <v>0.45269999999999999</v>
      </c>
      <c r="AO46" s="15">
        <v>0.5081</v>
      </c>
      <c r="AP46" s="15">
        <v>0.56430000000000002</v>
      </c>
      <c r="AQ46" s="15">
        <v>0.62150000000000005</v>
      </c>
      <c r="AR46" s="15">
        <v>0.67989999999999995</v>
      </c>
      <c r="AS46" s="15">
        <v>0.73970000000000002</v>
      </c>
      <c r="AT46" s="15">
        <v>0.8014</v>
      </c>
      <c r="AU46" s="15">
        <v>0.86509999999999998</v>
      </c>
      <c r="AV46" s="15">
        <v>0.93110000000000004</v>
      </c>
      <c r="AW46" s="15">
        <v>1</v>
      </c>
      <c r="AX46" s="15">
        <v>1.0720000000000001</v>
      </c>
      <c r="AY46" s="15">
        <v>1.1479999999999999</v>
      </c>
      <c r="AZ46" s="15">
        <v>1.228</v>
      </c>
      <c r="BA46" s="15">
        <v>1.3129999999999999</v>
      </c>
      <c r="BB46" s="15">
        <v>1.403</v>
      </c>
      <c r="BC46" s="15">
        <v>1.5</v>
      </c>
      <c r="BD46" s="15">
        <v>1.6040000000000001</v>
      </c>
      <c r="BE46" s="15">
        <v>1.718</v>
      </c>
      <c r="BF46" s="15">
        <v>1.8420000000000001</v>
      </c>
      <c r="BG46" s="15">
        <v>1.978</v>
      </c>
      <c r="BH46" s="15">
        <v>2.13</v>
      </c>
      <c r="BI46" s="15">
        <v>2.2999999999999998</v>
      </c>
      <c r="BJ46" s="15">
        <v>2.492</v>
      </c>
      <c r="BK46" s="15">
        <v>2.714</v>
      </c>
      <c r="BL46" s="15">
        <v>2.9729999999999999</v>
      </c>
      <c r="BM46" s="15">
        <v>3.2810000000000001</v>
      </c>
      <c r="BN46" s="15">
        <v>3.6579999999999999</v>
      </c>
      <c r="BO46" s="15">
        <v>4.133</v>
      </c>
      <c r="BP46" s="15">
        <v>4.76</v>
      </c>
      <c r="BQ46" s="15">
        <v>5.6420000000000003</v>
      </c>
      <c r="BR46" s="15">
        <v>7.02</v>
      </c>
      <c r="BS46" s="15">
        <v>9.6530000000000005</v>
      </c>
      <c r="BT46" s="15">
        <v>18.829999999999998</v>
      </c>
      <c r="BU46" s="15" t="s">
        <v>134</v>
      </c>
      <c r="BV46" s="15" t="s">
        <v>134</v>
      </c>
      <c r="BW46" s="15" t="s">
        <v>134</v>
      </c>
      <c r="BX46" s="15" t="s">
        <v>134</v>
      </c>
      <c r="BY46" s="15" t="s">
        <v>134</v>
      </c>
      <c r="BZ46" s="15" t="s">
        <v>134</v>
      </c>
      <c r="CA46" s="15" t="s">
        <v>134</v>
      </c>
      <c r="CB46" s="15" t="s">
        <v>134</v>
      </c>
      <c r="CC46" s="15" t="s">
        <v>134</v>
      </c>
      <c r="CD46" s="15" t="s">
        <v>134</v>
      </c>
      <c r="CE46" s="15" t="s">
        <v>134</v>
      </c>
      <c r="CF46" s="15" t="s">
        <v>134</v>
      </c>
      <c r="CG46" s="15" t="s">
        <v>134</v>
      </c>
      <c r="CH46" s="15" t="s">
        <v>134</v>
      </c>
      <c r="CI46" s="15" t="s">
        <v>134</v>
      </c>
      <c r="CJ46" s="15" t="s">
        <v>134</v>
      </c>
      <c r="CK46" s="15" t="s">
        <v>134</v>
      </c>
      <c r="CL46" s="15" t="s">
        <v>134</v>
      </c>
      <c r="CM46" s="15" t="s">
        <v>134</v>
      </c>
      <c r="CN46" s="15" t="s">
        <v>134</v>
      </c>
      <c r="CO46" s="15" t="s">
        <v>134</v>
      </c>
      <c r="CP46" s="15" t="s">
        <v>134</v>
      </c>
      <c r="CQ46" s="15" t="s">
        <v>134</v>
      </c>
      <c r="CR46" s="15" t="s">
        <v>134</v>
      </c>
      <c r="CS46" s="15" t="s">
        <v>134</v>
      </c>
      <c r="CT46" s="15" t="s">
        <v>134</v>
      </c>
      <c r="CU46" s="15" t="s">
        <v>134</v>
      </c>
      <c r="CV46" s="15" t="s">
        <v>134</v>
      </c>
      <c r="CW46" s="15" t="s">
        <v>134</v>
      </c>
      <c r="CX46" s="15" t="s">
        <v>134</v>
      </c>
      <c r="CY46" s="15" t="s">
        <v>134</v>
      </c>
      <c r="CZ46" s="15" t="s">
        <v>134</v>
      </c>
    </row>
    <row r="47" spans="2:104">
      <c r="B47" s="28"/>
      <c r="C47" s="14" t="s">
        <v>78</v>
      </c>
      <c r="D47" s="15" t="s">
        <v>135</v>
      </c>
      <c r="E47" s="15" t="s">
        <v>135</v>
      </c>
      <c r="F47" s="15" t="s">
        <v>135</v>
      </c>
      <c r="G47" s="15" t="s">
        <v>135</v>
      </c>
      <c r="H47" s="15" t="s">
        <v>135</v>
      </c>
      <c r="I47" s="15" t="s">
        <v>135</v>
      </c>
      <c r="J47" s="15" t="s">
        <v>135</v>
      </c>
      <c r="K47" s="15" t="s">
        <v>135</v>
      </c>
      <c r="L47" s="15" t="s">
        <v>135</v>
      </c>
      <c r="M47" s="15" t="s">
        <v>135</v>
      </c>
      <c r="N47" s="15" t="s">
        <v>135</v>
      </c>
      <c r="O47" s="15" t="s">
        <v>135</v>
      </c>
      <c r="P47" s="15" t="s">
        <v>135</v>
      </c>
      <c r="Q47" s="15" t="s">
        <v>135</v>
      </c>
      <c r="R47" s="15" t="s">
        <v>135</v>
      </c>
      <c r="S47" s="15" t="s">
        <v>135</v>
      </c>
      <c r="T47" s="15" t="s">
        <v>135</v>
      </c>
      <c r="U47" s="15" t="s">
        <v>135</v>
      </c>
      <c r="V47" s="15" t="s">
        <v>135</v>
      </c>
      <c r="W47" s="15" t="s">
        <v>135</v>
      </c>
      <c r="X47" s="15" t="s">
        <v>135</v>
      </c>
      <c r="Y47" s="15" t="s">
        <v>135</v>
      </c>
      <c r="Z47" s="15" t="s">
        <v>135</v>
      </c>
      <c r="AA47" s="15" t="s">
        <v>135</v>
      </c>
      <c r="AB47" s="15" t="s">
        <v>135</v>
      </c>
      <c r="AC47" s="15" t="s">
        <v>135</v>
      </c>
      <c r="AD47" s="15" t="s">
        <v>135</v>
      </c>
      <c r="AE47" s="15" t="s">
        <v>135</v>
      </c>
      <c r="AF47" s="15" t="s">
        <v>135</v>
      </c>
      <c r="AG47" s="15" t="s">
        <v>135</v>
      </c>
      <c r="AH47" s="15">
        <v>6.4740000000000006E-2</v>
      </c>
      <c r="AI47" s="15">
        <v>0.1208</v>
      </c>
      <c r="AJ47" s="15">
        <v>0.1762</v>
      </c>
      <c r="AK47" s="15">
        <v>0.23119999999999999</v>
      </c>
      <c r="AL47" s="15">
        <v>0.28589999999999999</v>
      </c>
      <c r="AM47" s="15">
        <v>0.34060000000000001</v>
      </c>
      <c r="AN47" s="15">
        <v>0.39529999999999998</v>
      </c>
      <c r="AO47" s="15">
        <v>0.45040000000000002</v>
      </c>
      <c r="AP47" s="15">
        <v>0.50609999999999999</v>
      </c>
      <c r="AQ47" s="15">
        <v>0.56240000000000001</v>
      </c>
      <c r="AR47" s="15">
        <v>0.61980000000000002</v>
      </c>
      <c r="AS47" s="15">
        <v>0.6784</v>
      </c>
      <c r="AT47" s="15">
        <v>0.73850000000000005</v>
      </c>
      <c r="AU47" s="15">
        <v>0.8004</v>
      </c>
      <c r="AV47" s="15">
        <v>0.86429999999999996</v>
      </c>
      <c r="AW47" s="15">
        <v>0.93079999999999996</v>
      </c>
      <c r="AX47" s="15">
        <v>1</v>
      </c>
      <c r="AY47" s="15">
        <v>1.073</v>
      </c>
      <c r="AZ47" s="15">
        <v>1.149</v>
      </c>
      <c r="BA47" s="15">
        <v>1.2290000000000001</v>
      </c>
      <c r="BB47" s="15">
        <v>1.3149999999999999</v>
      </c>
      <c r="BC47" s="15">
        <v>1.4059999999999999</v>
      </c>
      <c r="BD47" s="15">
        <v>1.5049999999999999</v>
      </c>
      <c r="BE47" s="15">
        <v>1.611</v>
      </c>
      <c r="BF47" s="15">
        <v>1.726</v>
      </c>
      <c r="BG47" s="15">
        <v>1.8520000000000001</v>
      </c>
      <c r="BH47" s="15">
        <v>1.9910000000000001</v>
      </c>
      <c r="BI47" s="15">
        <v>2.1469999999999998</v>
      </c>
      <c r="BJ47" s="15">
        <v>2.3210000000000002</v>
      </c>
      <c r="BK47" s="15">
        <v>2.52</v>
      </c>
      <c r="BL47" s="15">
        <v>2.75</v>
      </c>
      <c r="BM47" s="15">
        <v>3.02</v>
      </c>
      <c r="BN47" s="15">
        <v>3.3439999999999999</v>
      </c>
      <c r="BO47" s="15">
        <v>3.7440000000000002</v>
      </c>
      <c r="BP47" s="15">
        <v>4.2549999999999999</v>
      </c>
      <c r="BQ47" s="15">
        <v>4.9409999999999998</v>
      </c>
      <c r="BR47" s="15">
        <v>5.9340000000000002</v>
      </c>
      <c r="BS47" s="15">
        <v>7.5659999999999998</v>
      </c>
      <c r="BT47" s="15">
        <v>11.06</v>
      </c>
      <c r="BU47" s="15">
        <v>37.93</v>
      </c>
      <c r="BV47" s="15" t="s">
        <v>134</v>
      </c>
      <c r="BW47" s="15" t="s">
        <v>134</v>
      </c>
      <c r="BX47" s="15" t="s">
        <v>134</v>
      </c>
      <c r="BY47" s="15" t="s">
        <v>134</v>
      </c>
      <c r="BZ47" s="15" t="s">
        <v>134</v>
      </c>
      <c r="CA47" s="15" t="s">
        <v>134</v>
      </c>
      <c r="CB47" s="15" t="s">
        <v>134</v>
      </c>
      <c r="CC47" s="15" t="s">
        <v>134</v>
      </c>
      <c r="CD47" s="15" t="s">
        <v>134</v>
      </c>
      <c r="CE47" s="15" t="s">
        <v>134</v>
      </c>
      <c r="CF47" s="15" t="s">
        <v>134</v>
      </c>
      <c r="CG47" s="15" t="s">
        <v>134</v>
      </c>
      <c r="CH47" s="15" t="s">
        <v>134</v>
      </c>
      <c r="CI47" s="15" t="s">
        <v>134</v>
      </c>
      <c r="CJ47" s="15" t="s">
        <v>134</v>
      </c>
      <c r="CK47" s="15" t="s">
        <v>134</v>
      </c>
      <c r="CL47" s="15" t="s">
        <v>134</v>
      </c>
      <c r="CM47" s="15" t="s">
        <v>134</v>
      </c>
      <c r="CN47" s="15" t="s">
        <v>134</v>
      </c>
      <c r="CO47" s="15" t="s">
        <v>134</v>
      </c>
      <c r="CP47" s="15" t="s">
        <v>134</v>
      </c>
      <c r="CQ47" s="15" t="s">
        <v>134</v>
      </c>
      <c r="CR47" s="15" t="s">
        <v>134</v>
      </c>
      <c r="CS47" s="15" t="s">
        <v>134</v>
      </c>
      <c r="CT47" s="15" t="s">
        <v>134</v>
      </c>
      <c r="CU47" s="15" t="s">
        <v>134</v>
      </c>
      <c r="CV47" s="15" t="s">
        <v>134</v>
      </c>
      <c r="CW47" s="15" t="s">
        <v>134</v>
      </c>
      <c r="CX47" s="15" t="s">
        <v>134</v>
      </c>
      <c r="CY47" s="15" t="s">
        <v>134</v>
      </c>
      <c r="CZ47" s="15" t="s">
        <v>134</v>
      </c>
    </row>
    <row r="48" spans="2:104">
      <c r="B48" s="28"/>
      <c r="C48" s="14" t="s">
        <v>79</v>
      </c>
      <c r="D48" s="15" t="s">
        <v>135</v>
      </c>
      <c r="E48" s="15" t="s">
        <v>135</v>
      </c>
      <c r="F48" s="15" t="s">
        <v>135</v>
      </c>
      <c r="G48" s="15" t="s">
        <v>135</v>
      </c>
      <c r="H48" s="15" t="s">
        <v>135</v>
      </c>
      <c r="I48" s="15" t="s">
        <v>135</v>
      </c>
      <c r="J48" s="15" t="s">
        <v>135</v>
      </c>
      <c r="K48" s="15" t="s">
        <v>135</v>
      </c>
      <c r="L48" s="15" t="s">
        <v>135</v>
      </c>
      <c r="M48" s="15" t="s">
        <v>135</v>
      </c>
      <c r="N48" s="15" t="s">
        <v>135</v>
      </c>
      <c r="O48" s="15" t="s">
        <v>135</v>
      </c>
      <c r="P48" s="15" t="s">
        <v>135</v>
      </c>
      <c r="Q48" s="15" t="s">
        <v>135</v>
      </c>
      <c r="R48" s="15" t="s">
        <v>135</v>
      </c>
      <c r="S48" s="15" t="s">
        <v>135</v>
      </c>
      <c r="T48" s="15" t="s">
        <v>135</v>
      </c>
      <c r="U48" s="15" t="s">
        <v>135</v>
      </c>
      <c r="V48" s="15" t="s">
        <v>135</v>
      </c>
      <c r="W48" s="15" t="s">
        <v>135</v>
      </c>
      <c r="X48" s="15" t="s">
        <v>135</v>
      </c>
      <c r="Y48" s="15" t="s">
        <v>135</v>
      </c>
      <c r="Z48" s="15" t="s">
        <v>135</v>
      </c>
      <c r="AA48" s="15" t="s">
        <v>135</v>
      </c>
      <c r="AB48" s="15" t="s">
        <v>135</v>
      </c>
      <c r="AC48" s="15" t="s">
        <v>135</v>
      </c>
      <c r="AD48" s="15" t="s">
        <v>135</v>
      </c>
      <c r="AE48" s="15" t="s">
        <v>135</v>
      </c>
      <c r="AF48" s="15" t="s">
        <v>135</v>
      </c>
      <c r="AG48" s="15" t="s">
        <v>135</v>
      </c>
      <c r="AH48" s="15" t="s">
        <v>135</v>
      </c>
      <c r="AI48" s="15">
        <v>6.0359999999999997E-2</v>
      </c>
      <c r="AJ48" s="15">
        <v>0.1168</v>
      </c>
      <c r="AK48" s="15">
        <v>0.1726</v>
      </c>
      <c r="AL48" s="15">
        <v>0.22789999999999999</v>
      </c>
      <c r="AM48" s="15">
        <v>0.28289999999999998</v>
      </c>
      <c r="AN48" s="15">
        <v>0.33779999999999999</v>
      </c>
      <c r="AO48" s="15">
        <v>0.39279999999999998</v>
      </c>
      <c r="AP48" s="15">
        <v>0.4481</v>
      </c>
      <c r="AQ48" s="15">
        <v>0.50390000000000001</v>
      </c>
      <c r="AR48" s="15">
        <v>0.5605</v>
      </c>
      <c r="AS48" s="15">
        <v>0.61799999999999999</v>
      </c>
      <c r="AT48" s="15">
        <v>0.67679999999999996</v>
      </c>
      <c r="AU48" s="15">
        <v>0.73719999999999997</v>
      </c>
      <c r="AV48" s="15">
        <v>0.79930000000000001</v>
      </c>
      <c r="AW48" s="15">
        <v>0.86360000000000003</v>
      </c>
      <c r="AX48" s="15">
        <v>0.93030000000000002</v>
      </c>
      <c r="AY48" s="15">
        <v>1</v>
      </c>
      <c r="AZ48" s="15">
        <v>1.073</v>
      </c>
      <c r="BA48" s="15">
        <v>1.1499999999999999</v>
      </c>
      <c r="BB48" s="15">
        <v>1.2310000000000001</v>
      </c>
      <c r="BC48" s="15">
        <v>1.3180000000000001</v>
      </c>
      <c r="BD48" s="15">
        <v>1.41</v>
      </c>
      <c r="BE48" s="15">
        <v>1.51</v>
      </c>
      <c r="BF48" s="15">
        <v>1.617</v>
      </c>
      <c r="BG48" s="15">
        <v>1.7350000000000001</v>
      </c>
      <c r="BH48" s="15">
        <v>1.863</v>
      </c>
      <c r="BI48" s="15">
        <v>2.0059999999999998</v>
      </c>
      <c r="BJ48" s="15">
        <v>2.165</v>
      </c>
      <c r="BK48" s="15">
        <v>2.3450000000000002</v>
      </c>
      <c r="BL48" s="15">
        <v>2.5499999999999998</v>
      </c>
      <c r="BM48" s="15">
        <v>2.7890000000000001</v>
      </c>
      <c r="BN48" s="15">
        <v>3.0720000000000001</v>
      </c>
      <c r="BO48" s="15">
        <v>3.4140000000000001</v>
      </c>
      <c r="BP48" s="15">
        <v>3.84</v>
      </c>
      <c r="BQ48" s="15">
        <v>4.3920000000000003</v>
      </c>
      <c r="BR48" s="15">
        <v>5.15</v>
      </c>
      <c r="BS48" s="15">
        <v>6.2850000000000001</v>
      </c>
      <c r="BT48" s="15">
        <v>8.2729999999999997</v>
      </c>
      <c r="BU48" s="15">
        <v>13.33</v>
      </c>
      <c r="BV48" s="15" t="s">
        <v>134</v>
      </c>
      <c r="BW48" s="15" t="s">
        <v>134</v>
      </c>
      <c r="BX48" s="15" t="s">
        <v>134</v>
      </c>
      <c r="BY48" s="15" t="s">
        <v>134</v>
      </c>
      <c r="BZ48" s="15" t="s">
        <v>134</v>
      </c>
      <c r="CA48" s="15" t="s">
        <v>134</v>
      </c>
      <c r="CB48" s="15" t="s">
        <v>134</v>
      </c>
      <c r="CC48" s="15" t="s">
        <v>134</v>
      </c>
      <c r="CD48" s="15" t="s">
        <v>134</v>
      </c>
      <c r="CE48" s="15" t="s">
        <v>134</v>
      </c>
      <c r="CF48" s="15" t="s">
        <v>134</v>
      </c>
      <c r="CG48" s="15" t="s">
        <v>134</v>
      </c>
      <c r="CH48" s="15" t="s">
        <v>134</v>
      </c>
      <c r="CI48" s="15" t="s">
        <v>134</v>
      </c>
      <c r="CJ48" s="15" t="s">
        <v>134</v>
      </c>
      <c r="CK48" s="15" t="s">
        <v>134</v>
      </c>
      <c r="CL48" s="15" t="s">
        <v>134</v>
      </c>
      <c r="CM48" s="15" t="s">
        <v>134</v>
      </c>
      <c r="CN48" s="15" t="s">
        <v>134</v>
      </c>
      <c r="CO48" s="15" t="s">
        <v>134</v>
      </c>
      <c r="CP48" s="15" t="s">
        <v>134</v>
      </c>
      <c r="CQ48" s="15" t="s">
        <v>134</v>
      </c>
      <c r="CR48" s="15" t="s">
        <v>134</v>
      </c>
      <c r="CS48" s="15" t="s">
        <v>134</v>
      </c>
      <c r="CT48" s="15" t="s">
        <v>134</v>
      </c>
      <c r="CU48" s="15" t="s">
        <v>134</v>
      </c>
      <c r="CV48" s="15" t="s">
        <v>134</v>
      </c>
      <c r="CW48" s="15" t="s">
        <v>134</v>
      </c>
      <c r="CX48" s="15" t="s">
        <v>134</v>
      </c>
      <c r="CY48" s="15" t="s">
        <v>134</v>
      </c>
      <c r="CZ48" s="15" t="s">
        <v>134</v>
      </c>
    </row>
    <row r="49" spans="2:104">
      <c r="B49" s="28"/>
      <c r="C49" s="14" t="s">
        <v>80</v>
      </c>
      <c r="D49" s="15" t="s">
        <v>135</v>
      </c>
      <c r="E49" s="15" t="s">
        <v>135</v>
      </c>
      <c r="F49" s="15" t="s">
        <v>135</v>
      </c>
      <c r="G49" s="15" t="s">
        <v>135</v>
      </c>
      <c r="H49" s="15" t="s">
        <v>135</v>
      </c>
      <c r="I49" s="15" t="s">
        <v>135</v>
      </c>
      <c r="J49" s="15" t="s">
        <v>135</v>
      </c>
      <c r="K49" s="15" t="s">
        <v>135</v>
      </c>
      <c r="L49" s="15" t="s">
        <v>135</v>
      </c>
      <c r="M49" s="15" t="s">
        <v>135</v>
      </c>
      <c r="N49" s="15" t="s">
        <v>135</v>
      </c>
      <c r="O49" s="15" t="s">
        <v>135</v>
      </c>
      <c r="P49" s="15" t="s">
        <v>135</v>
      </c>
      <c r="Q49" s="15" t="s">
        <v>135</v>
      </c>
      <c r="R49" s="15" t="s">
        <v>135</v>
      </c>
      <c r="S49" s="15" t="s">
        <v>135</v>
      </c>
      <c r="T49" s="15" t="s">
        <v>135</v>
      </c>
      <c r="U49" s="15" t="s">
        <v>135</v>
      </c>
      <c r="V49" s="15" t="s">
        <v>135</v>
      </c>
      <c r="W49" s="15" t="s">
        <v>135</v>
      </c>
      <c r="X49" s="15" t="s">
        <v>135</v>
      </c>
      <c r="Y49" s="15" t="s">
        <v>135</v>
      </c>
      <c r="Z49" s="15" t="s">
        <v>135</v>
      </c>
      <c r="AA49" s="15" t="s">
        <v>135</v>
      </c>
      <c r="AB49" s="15" t="s">
        <v>135</v>
      </c>
      <c r="AC49" s="15" t="s">
        <v>135</v>
      </c>
      <c r="AD49" s="15" t="s">
        <v>135</v>
      </c>
      <c r="AE49" s="15" t="s">
        <v>135</v>
      </c>
      <c r="AF49" s="15" t="s">
        <v>135</v>
      </c>
      <c r="AG49" s="15" t="s">
        <v>135</v>
      </c>
      <c r="AH49" s="15" t="s">
        <v>135</v>
      </c>
      <c r="AI49" s="15" t="s">
        <v>135</v>
      </c>
      <c r="AJ49" s="15">
        <v>5.5669999999999997E-2</v>
      </c>
      <c r="AK49" s="15">
        <v>0.1125</v>
      </c>
      <c r="AL49" s="15">
        <v>0.16869999999999999</v>
      </c>
      <c r="AM49" s="15">
        <v>0.2243</v>
      </c>
      <c r="AN49" s="15">
        <v>0.27960000000000002</v>
      </c>
      <c r="AO49" s="15">
        <v>0.33479999999999999</v>
      </c>
      <c r="AP49" s="15">
        <v>0.39</v>
      </c>
      <c r="AQ49" s="15">
        <v>0.44550000000000001</v>
      </c>
      <c r="AR49" s="15">
        <v>0.50160000000000005</v>
      </c>
      <c r="AS49" s="15">
        <v>0.55840000000000001</v>
      </c>
      <c r="AT49" s="15">
        <v>0.61609999999999998</v>
      </c>
      <c r="AU49" s="15">
        <v>0.67520000000000002</v>
      </c>
      <c r="AV49" s="15">
        <v>0.73570000000000002</v>
      </c>
      <c r="AW49" s="15">
        <v>0.79820000000000002</v>
      </c>
      <c r="AX49" s="15">
        <v>0.86280000000000001</v>
      </c>
      <c r="AY49" s="15">
        <v>0.92989999999999995</v>
      </c>
      <c r="AZ49" s="15">
        <v>1</v>
      </c>
      <c r="BA49" s="15">
        <v>1.0740000000000001</v>
      </c>
      <c r="BB49" s="15">
        <v>1.151</v>
      </c>
      <c r="BC49" s="15">
        <v>1.2330000000000001</v>
      </c>
      <c r="BD49" s="15">
        <v>1.321</v>
      </c>
      <c r="BE49" s="15">
        <v>1.4139999999999999</v>
      </c>
      <c r="BF49" s="15">
        <v>1.5149999999999999</v>
      </c>
      <c r="BG49" s="15">
        <v>1.6240000000000001</v>
      </c>
      <c r="BH49" s="15">
        <v>1.744</v>
      </c>
      <c r="BI49" s="15">
        <v>1.875</v>
      </c>
      <c r="BJ49" s="15">
        <v>2.0209999999999999</v>
      </c>
      <c r="BK49" s="15">
        <v>2.1850000000000001</v>
      </c>
      <c r="BL49" s="15">
        <v>2.37</v>
      </c>
      <c r="BM49" s="15">
        <v>2.5830000000000002</v>
      </c>
      <c r="BN49" s="15">
        <v>2.8319999999999999</v>
      </c>
      <c r="BO49" s="15">
        <v>3.1280000000000001</v>
      </c>
      <c r="BP49" s="15">
        <v>3.49</v>
      </c>
      <c r="BQ49" s="15">
        <v>3.9470000000000001</v>
      </c>
      <c r="BR49" s="15">
        <v>4.5490000000000004</v>
      </c>
      <c r="BS49" s="15">
        <v>5.3949999999999996</v>
      </c>
      <c r="BT49" s="15">
        <v>6.7160000000000002</v>
      </c>
      <c r="BU49" s="15">
        <v>9.2330000000000005</v>
      </c>
      <c r="BV49" s="15">
        <v>17.88</v>
      </c>
      <c r="BW49" s="15" t="s">
        <v>134</v>
      </c>
      <c r="BX49" s="15" t="s">
        <v>134</v>
      </c>
      <c r="BY49" s="15" t="s">
        <v>134</v>
      </c>
      <c r="BZ49" s="15" t="s">
        <v>134</v>
      </c>
      <c r="CA49" s="15" t="s">
        <v>134</v>
      </c>
      <c r="CB49" s="15" t="s">
        <v>134</v>
      </c>
      <c r="CC49" s="15" t="s">
        <v>134</v>
      </c>
      <c r="CD49" s="15" t="s">
        <v>134</v>
      </c>
      <c r="CE49" s="15" t="s">
        <v>134</v>
      </c>
      <c r="CF49" s="15" t="s">
        <v>134</v>
      </c>
      <c r="CG49" s="15" t="s">
        <v>134</v>
      </c>
      <c r="CH49" s="15" t="s">
        <v>134</v>
      </c>
      <c r="CI49" s="15" t="s">
        <v>134</v>
      </c>
      <c r="CJ49" s="15" t="s">
        <v>134</v>
      </c>
      <c r="CK49" s="15" t="s">
        <v>134</v>
      </c>
      <c r="CL49" s="15" t="s">
        <v>134</v>
      </c>
      <c r="CM49" s="15" t="s">
        <v>134</v>
      </c>
      <c r="CN49" s="15" t="s">
        <v>134</v>
      </c>
      <c r="CO49" s="15" t="s">
        <v>134</v>
      </c>
      <c r="CP49" s="15" t="s">
        <v>134</v>
      </c>
      <c r="CQ49" s="15" t="s">
        <v>134</v>
      </c>
      <c r="CR49" s="15" t="s">
        <v>134</v>
      </c>
      <c r="CS49" s="15" t="s">
        <v>134</v>
      </c>
      <c r="CT49" s="15" t="s">
        <v>134</v>
      </c>
      <c r="CU49" s="15" t="s">
        <v>134</v>
      </c>
      <c r="CV49" s="15" t="s">
        <v>134</v>
      </c>
      <c r="CW49" s="15" t="s">
        <v>134</v>
      </c>
      <c r="CX49" s="15" t="s">
        <v>134</v>
      </c>
      <c r="CY49" s="15" t="s">
        <v>134</v>
      </c>
      <c r="CZ49" s="15" t="s">
        <v>134</v>
      </c>
    </row>
    <row r="50" spans="2:104">
      <c r="B50" s="28"/>
      <c r="C50" s="14" t="s">
        <v>81</v>
      </c>
      <c r="D50" s="15" t="s">
        <v>135</v>
      </c>
      <c r="E50" s="15" t="s">
        <v>135</v>
      </c>
      <c r="F50" s="15" t="s">
        <v>135</v>
      </c>
      <c r="G50" s="15" t="s">
        <v>135</v>
      </c>
      <c r="H50" s="15" t="s">
        <v>135</v>
      </c>
      <c r="I50" s="15" t="s">
        <v>135</v>
      </c>
      <c r="J50" s="15" t="s">
        <v>135</v>
      </c>
      <c r="K50" s="15" t="s">
        <v>135</v>
      </c>
      <c r="L50" s="15" t="s">
        <v>135</v>
      </c>
      <c r="M50" s="15" t="s">
        <v>135</v>
      </c>
      <c r="N50" s="15" t="s">
        <v>135</v>
      </c>
      <c r="O50" s="15" t="s">
        <v>135</v>
      </c>
      <c r="P50" s="15" t="s">
        <v>135</v>
      </c>
      <c r="Q50" s="15" t="s">
        <v>135</v>
      </c>
      <c r="R50" s="15" t="s">
        <v>135</v>
      </c>
      <c r="S50" s="15" t="s">
        <v>135</v>
      </c>
      <c r="T50" s="15" t="s">
        <v>135</v>
      </c>
      <c r="U50" s="15" t="s">
        <v>135</v>
      </c>
      <c r="V50" s="15" t="s">
        <v>135</v>
      </c>
      <c r="W50" s="15" t="s">
        <v>135</v>
      </c>
      <c r="X50" s="15" t="s">
        <v>135</v>
      </c>
      <c r="Y50" s="15" t="s">
        <v>135</v>
      </c>
      <c r="Z50" s="15" t="s">
        <v>135</v>
      </c>
      <c r="AA50" s="15" t="s">
        <v>135</v>
      </c>
      <c r="AB50" s="15" t="s">
        <v>135</v>
      </c>
      <c r="AC50" s="15" t="s">
        <v>135</v>
      </c>
      <c r="AD50" s="15" t="s">
        <v>135</v>
      </c>
      <c r="AE50" s="15" t="s">
        <v>135</v>
      </c>
      <c r="AF50" s="15" t="s">
        <v>135</v>
      </c>
      <c r="AG50" s="15" t="s">
        <v>135</v>
      </c>
      <c r="AH50" s="15" t="s">
        <v>135</v>
      </c>
      <c r="AI50" s="15" t="s">
        <v>135</v>
      </c>
      <c r="AJ50" s="15" t="s">
        <v>135</v>
      </c>
      <c r="AK50" s="15">
        <v>5.0630000000000001E-2</v>
      </c>
      <c r="AL50" s="15">
        <v>0.1079</v>
      </c>
      <c r="AM50" s="15">
        <v>0.16450000000000001</v>
      </c>
      <c r="AN50" s="15">
        <v>0.2205</v>
      </c>
      <c r="AO50" s="15">
        <v>0.27610000000000001</v>
      </c>
      <c r="AP50" s="15">
        <v>0.33150000000000002</v>
      </c>
      <c r="AQ50" s="15">
        <v>0.38700000000000001</v>
      </c>
      <c r="AR50" s="15">
        <v>0.44280000000000003</v>
      </c>
      <c r="AS50" s="15">
        <v>0.49909999999999999</v>
      </c>
      <c r="AT50" s="15">
        <v>0.55610000000000004</v>
      </c>
      <c r="AU50" s="15">
        <v>0.61409999999999998</v>
      </c>
      <c r="AV50" s="15">
        <v>0.6734</v>
      </c>
      <c r="AW50" s="15">
        <v>0.73419999999999996</v>
      </c>
      <c r="AX50" s="15">
        <v>0.79700000000000004</v>
      </c>
      <c r="AY50" s="15">
        <v>0.8619</v>
      </c>
      <c r="AZ50" s="15">
        <v>0.9294</v>
      </c>
      <c r="BA50" s="15">
        <v>1</v>
      </c>
      <c r="BB50" s="15">
        <v>1.0740000000000001</v>
      </c>
      <c r="BC50" s="15">
        <v>1.1519999999999999</v>
      </c>
      <c r="BD50" s="15">
        <v>1.2350000000000001</v>
      </c>
      <c r="BE50" s="15">
        <v>1.3240000000000001</v>
      </c>
      <c r="BF50" s="15">
        <v>1.4179999999999999</v>
      </c>
      <c r="BG50" s="15">
        <v>1.5209999999999999</v>
      </c>
      <c r="BH50" s="15">
        <v>1.6319999999999999</v>
      </c>
      <c r="BI50" s="15">
        <v>1.754</v>
      </c>
      <c r="BJ50" s="15">
        <v>1.8879999999999999</v>
      </c>
      <c r="BK50" s="15">
        <v>2.0369999999999999</v>
      </c>
      <c r="BL50" s="15">
        <v>2.206</v>
      </c>
      <c r="BM50" s="15">
        <v>2.3969999999999998</v>
      </c>
      <c r="BN50" s="15">
        <v>2.6179999999999999</v>
      </c>
      <c r="BO50" s="15">
        <v>2.8780000000000001</v>
      </c>
      <c r="BP50" s="15">
        <v>3.1909999999999998</v>
      </c>
      <c r="BQ50" s="15">
        <v>3.5750000000000002</v>
      </c>
      <c r="BR50" s="15">
        <v>4.0670000000000002</v>
      </c>
      <c r="BS50" s="15">
        <v>4.7279999999999998</v>
      </c>
      <c r="BT50" s="15">
        <v>5.6849999999999996</v>
      </c>
      <c r="BU50" s="15">
        <v>7.258</v>
      </c>
      <c r="BV50" s="15">
        <v>10.63</v>
      </c>
      <c r="BW50" s="15">
        <v>36.69</v>
      </c>
      <c r="BX50" s="15" t="s">
        <v>134</v>
      </c>
      <c r="BY50" s="15" t="s">
        <v>134</v>
      </c>
      <c r="BZ50" s="15" t="s">
        <v>134</v>
      </c>
      <c r="CA50" s="15" t="s">
        <v>134</v>
      </c>
      <c r="CB50" s="15" t="s">
        <v>134</v>
      </c>
      <c r="CC50" s="15" t="s">
        <v>134</v>
      </c>
      <c r="CD50" s="15" t="s">
        <v>134</v>
      </c>
      <c r="CE50" s="15" t="s">
        <v>134</v>
      </c>
      <c r="CF50" s="15" t="s">
        <v>134</v>
      </c>
      <c r="CG50" s="15" t="s">
        <v>134</v>
      </c>
      <c r="CH50" s="15" t="s">
        <v>134</v>
      </c>
      <c r="CI50" s="15" t="s">
        <v>134</v>
      </c>
      <c r="CJ50" s="15" t="s">
        <v>134</v>
      </c>
      <c r="CK50" s="15" t="s">
        <v>134</v>
      </c>
      <c r="CL50" s="15" t="s">
        <v>134</v>
      </c>
      <c r="CM50" s="15" t="s">
        <v>134</v>
      </c>
      <c r="CN50" s="15" t="s">
        <v>134</v>
      </c>
      <c r="CO50" s="15" t="s">
        <v>134</v>
      </c>
      <c r="CP50" s="15" t="s">
        <v>134</v>
      </c>
      <c r="CQ50" s="15" t="s">
        <v>134</v>
      </c>
      <c r="CR50" s="15" t="s">
        <v>134</v>
      </c>
      <c r="CS50" s="15" t="s">
        <v>134</v>
      </c>
      <c r="CT50" s="15" t="s">
        <v>134</v>
      </c>
      <c r="CU50" s="15" t="s">
        <v>134</v>
      </c>
      <c r="CV50" s="15" t="s">
        <v>134</v>
      </c>
      <c r="CW50" s="15" t="s">
        <v>134</v>
      </c>
      <c r="CX50" s="15" t="s">
        <v>134</v>
      </c>
      <c r="CY50" s="15" t="s">
        <v>134</v>
      </c>
      <c r="CZ50" s="15" t="s">
        <v>134</v>
      </c>
    </row>
    <row r="51" spans="2:104">
      <c r="B51" s="28"/>
      <c r="C51" s="14" t="s">
        <v>82</v>
      </c>
      <c r="D51" s="15" t="s">
        <v>135</v>
      </c>
      <c r="E51" s="15" t="s">
        <v>135</v>
      </c>
      <c r="F51" s="15" t="s">
        <v>135</v>
      </c>
      <c r="G51" s="15" t="s">
        <v>135</v>
      </c>
      <c r="H51" s="15" t="s">
        <v>135</v>
      </c>
      <c r="I51" s="15" t="s">
        <v>135</v>
      </c>
      <c r="J51" s="15" t="s">
        <v>135</v>
      </c>
      <c r="K51" s="15" t="s">
        <v>135</v>
      </c>
      <c r="L51" s="15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  <c r="Q51" s="15" t="s">
        <v>135</v>
      </c>
      <c r="R51" s="15" t="s">
        <v>135</v>
      </c>
      <c r="S51" s="15" t="s">
        <v>135</v>
      </c>
      <c r="T51" s="15" t="s">
        <v>135</v>
      </c>
      <c r="U51" s="15" t="s">
        <v>135</v>
      </c>
      <c r="V51" s="15" t="s">
        <v>135</v>
      </c>
      <c r="W51" s="15" t="s">
        <v>135</v>
      </c>
      <c r="X51" s="15" t="s">
        <v>135</v>
      </c>
      <c r="Y51" s="15" t="s">
        <v>135</v>
      </c>
      <c r="Z51" s="15" t="s">
        <v>135</v>
      </c>
      <c r="AA51" s="15" t="s">
        <v>135</v>
      </c>
      <c r="AB51" s="15" t="s">
        <v>135</v>
      </c>
      <c r="AC51" s="15" t="s">
        <v>135</v>
      </c>
      <c r="AD51" s="15" t="s">
        <v>135</v>
      </c>
      <c r="AE51" s="15" t="s">
        <v>135</v>
      </c>
      <c r="AF51" s="15" t="s">
        <v>135</v>
      </c>
      <c r="AG51" s="15" t="s">
        <v>135</v>
      </c>
      <c r="AH51" s="15" t="s">
        <v>135</v>
      </c>
      <c r="AI51" s="15" t="s">
        <v>135</v>
      </c>
      <c r="AJ51" s="15" t="s">
        <v>135</v>
      </c>
      <c r="AK51" s="15" t="s">
        <v>135</v>
      </c>
      <c r="AL51" s="15">
        <v>4.5240000000000002E-2</v>
      </c>
      <c r="AM51" s="15">
        <v>0.10299999999999999</v>
      </c>
      <c r="AN51" s="15">
        <v>0.16</v>
      </c>
      <c r="AO51" s="15">
        <v>0.21640000000000001</v>
      </c>
      <c r="AP51" s="15">
        <v>0.27239999999999998</v>
      </c>
      <c r="AQ51" s="15">
        <v>0.3281</v>
      </c>
      <c r="AR51" s="15">
        <v>0.38390000000000002</v>
      </c>
      <c r="AS51" s="15">
        <v>0.43990000000000001</v>
      </c>
      <c r="AT51" s="15">
        <v>0.4965</v>
      </c>
      <c r="AU51" s="15">
        <v>0.55369999999999997</v>
      </c>
      <c r="AV51" s="15">
        <v>0.61199999999999999</v>
      </c>
      <c r="AW51" s="15">
        <v>0.67149999999999999</v>
      </c>
      <c r="AX51" s="15">
        <v>0.73260000000000003</v>
      </c>
      <c r="AY51" s="15">
        <v>0.79569999999999996</v>
      </c>
      <c r="AZ51" s="15">
        <v>0.86099999999999999</v>
      </c>
      <c r="BA51" s="15">
        <v>0.92889999999999995</v>
      </c>
      <c r="BB51" s="15">
        <v>1</v>
      </c>
      <c r="BC51" s="15">
        <v>1.075</v>
      </c>
      <c r="BD51" s="15">
        <v>1.1539999999999999</v>
      </c>
      <c r="BE51" s="15">
        <v>1.2370000000000001</v>
      </c>
      <c r="BF51" s="15">
        <v>1.327</v>
      </c>
      <c r="BG51" s="15">
        <v>1.423</v>
      </c>
      <c r="BH51" s="15">
        <v>1.5269999999999999</v>
      </c>
      <c r="BI51" s="15">
        <v>1.64</v>
      </c>
      <c r="BJ51" s="15">
        <v>1.764</v>
      </c>
      <c r="BK51" s="15">
        <v>1.9019999999999999</v>
      </c>
      <c r="BL51" s="15">
        <v>2.0550000000000002</v>
      </c>
      <c r="BM51" s="15">
        <v>2.2280000000000002</v>
      </c>
      <c r="BN51" s="15">
        <v>2.427</v>
      </c>
      <c r="BO51" s="15">
        <v>2.657</v>
      </c>
      <c r="BP51" s="15">
        <v>2.9289999999999998</v>
      </c>
      <c r="BQ51" s="15">
        <v>3.2589999999999999</v>
      </c>
      <c r="BR51" s="15">
        <v>3.67</v>
      </c>
      <c r="BS51" s="15">
        <v>4.2039999999999997</v>
      </c>
      <c r="BT51" s="15">
        <v>4.9370000000000003</v>
      </c>
      <c r="BU51" s="15">
        <v>6.0359999999999996</v>
      </c>
      <c r="BV51" s="15">
        <v>7.9660000000000002</v>
      </c>
      <c r="BW51" s="15">
        <v>12.92</v>
      </c>
      <c r="BX51" s="15" t="s">
        <v>134</v>
      </c>
      <c r="BY51" s="15" t="s">
        <v>134</v>
      </c>
      <c r="BZ51" s="15" t="s">
        <v>134</v>
      </c>
      <c r="CA51" s="15" t="s">
        <v>134</v>
      </c>
      <c r="CB51" s="15" t="s">
        <v>134</v>
      </c>
      <c r="CC51" s="15" t="s">
        <v>134</v>
      </c>
      <c r="CD51" s="15" t="s">
        <v>134</v>
      </c>
      <c r="CE51" s="15" t="s">
        <v>134</v>
      </c>
      <c r="CF51" s="15" t="s">
        <v>134</v>
      </c>
      <c r="CG51" s="15" t="s">
        <v>134</v>
      </c>
      <c r="CH51" s="15" t="s">
        <v>134</v>
      </c>
      <c r="CI51" s="15" t="s">
        <v>134</v>
      </c>
      <c r="CJ51" s="15" t="s">
        <v>134</v>
      </c>
      <c r="CK51" s="15" t="s">
        <v>134</v>
      </c>
      <c r="CL51" s="15" t="s">
        <v>134</v>
      </c>
      <c r="CM51" s="15" t="s">
        <v>134</v>
      </c>
      <c r="CN51" s="15" t="s">
        <v>134</v>
      </c>
      <c r="CO51" s="15" t="s">
        <v>134</v>
      </c>
      <c r="CP51" s="15" t="s">
        <v>134</v>
      </c>
      <c r="CQ51" s="15" t="s">
        <v>134</v>
      </c>
      <c r="CR51" s="15" t="s">
        <v>134</v>
      </c>
      <c r="CS51" s="15" t="s">
        <v>134</v>
      </c>
      <c r="CT51" s="15" t="s">
        <v>134</v>
      </c>
      <c r="CU51" s="15" t="s">
        <v>134</v>
      </c>
      <c r="CV51" s="15" t="s">
        <v>134</v>
      </c>
      <c r="CW51" s="15" t="s">
        <v>134</v>
      </c>
      <c r="CX51" s="15" t="s">
        <v>134</v>
      </c>
      <c r="CY51" s="15" t="s">
        <v>134</v>
      </c>
      <c r="CZ51" s="15" t="s">
        <v>134</v>
      </c>
    </row>
    <row r="52" spans="2:104">
      <c r="B52" s="28"/>
      <c r="C52" s="14" t="s">
        <v>83</v>
      </c>
      <c r="D52" s="15" t="s">
        <v>135</v>
      </c>
      <c r="E52" s="15" t="s">
        <v>135</v>
      </c>
      <c r="F52" s="15" t="s">
        <v>135</v>
      </c>
      <c r="G52" s="15" t="s">
        <v>135</v>
      </c>
      <c r="H52" s="15" t="s">
        <v>135</v>
      </c>
      <c r="I52" s="15" t="s">
        <v>135</v>
      </c>
      <c r="J52" s="15" t="s">
        <v>135</v>
      </c>
      <c r="K52" s="15" t="s">
        <v>135</v>
      </c>
      <c r="L52" s="15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  <c r="Q52" s="15" t="s">
        <v>135</v>
      </c>
      <c r="R52" s="15" t="s">
        <v>135</v>
      </c>
      <c r="S52" s="15" t="s">
        <v>135</v>
      </c>
      <c r="T52" s="15" t="s">
        <v>135</v>
      </c>
      <c r="U52" s="15" t="s">
        <v>135</v>
      </c>
      <c r="V52" s="15" t="s">
        <v>135</v>
      </c>
      <c r="W52" s="15" t="s">
        <v>135</v>
      </c>
      <c r="X52" s="15" t="s">
        <v>135</v>
      </c>
      <c r="Y52" s="15" t="s">
        <v>135</v>
      </c>
      <c r="Z52" s="15" t="s">
        <v>135</v>
      </c>
      <c r="AA52" s="15" t="s">
        <v>135</v>
      </c>
      <c r="AB52" s="15" t="s">
        <v>135</v>
      </c>
      <c r="AC52" s="15" t="s">
        <v>135</v>
      </c>
      <c r="AD52" s="15" t="s">
        <v>135</v>
      </c>
      <c r="AE52" s="15" t="s">
        <v>135</v>
      </c>
      <c r="AF52" s="15" t="s">
        <v>135</v>
      </c>
      <c r="AG52" s="15" t="s">
        <v>135</v>
      </c>
      <c r="AH52" s="15" t="s">
        <v>135</v>
      </c>
      <c r="AI52" s="15" t="s">
        <v>135</v>
      </c>
      <c r="AJ52" s="15" t="s">
        <v>135</v>
      </c>
      <c r="AK52" s="15" t="s">
        <v>135</v>
      </c>
      <c r="AL52" s="15" t="s">
        <v>135</v>
      </c>
      <c r="AM52" s="15">
        <v>3.9480000000000001E-2</v>
      </c>
      <c r="AN52" s="15">
        <v>9.7809999999999994E-2</v>
      </c>
      <c r="AO52" s="15">
        <v>0.15529999999999999</v>
      </c>
      <c r="AP52" s="15">
        <v>0.21199999999999999</v>
      </c>
      <c r="AQ52" s="15">
        <v>0.26840000000000003</v>
      </c>
      <c r="AR52" s="15">
        <v>0.32450000000000001</v>
      </c>
      <c r="AS52" s="15">
        <v>0.3805</v>
      </c>
      <c r="AT52" s="15">
        <v>0.43690000000000001</v>
      </c>
      <c r="AU52" s="15">
        <v>0.49370000000000003</v>
      </c>
      <c r="AV52" s="15">
        <v>0.55120000000000002</v>
      </c>
      <c r="AW52" s="15">
        <v>0.60970000000000002</v>
      </c>
      <c r="AX52" s="15">
        <v>0.66949999999999998</v>
      </c>
      <c r="AY52" s="15">
        <v>0.73089999999999999</v>
      </c>
      <c r="AZ52" s="15">
        <v>0.79430000000000001</v>
      </c>
      <c r="BA52" s="15">
        <v>0.86</v>
      </c>
      <c r="BB52" s="15">
        <v>0.9284</v>
      </c>
      <c r="BC52" s="15">
        <v>1</v>
      </c>
      <c r="BD52" s="15">
        <v>1.075</v>
      </c>
      <c r="BE52" s="15">
        <v>1.155</v>
      </c>
      <c r="BF52" s="15">
        <v>1.24</v>
      </c>
      <c r="BG52" s="15">
        <v>1.33</v>
      </c>
      <c r="BH52" s="15">
        <v>1.4279999999999999</v>
      </c>
      <c r="BI52" s="15">
        <v>1.5329999999999999</v>
      </c>
      <c r="BJ52" s="15">
        <v>1.649</v>
      </c>
      <c r="BK52" s="15">
        <v>1.776</v>
      </c>
      <c r="BL52" s="15">
        <v>1.9159999999999999</v>
      </c>
      <c r="BM52" s="15">
        <v>2.0739999999999998</v>
      </c>
      <c r="BN52" s="15">
        <v>2.2530000000000001</v>
      </c>
      <c r="BO52" s="15">
        <v>2.4590000000000001</v>
      </c>
      <c r="BP52" s="15">
        <v>2.6989999999999998</v>
      </c>
      <c r="BQ52" s="15">
        <v>2.9849999999999999</v>
      </c>
      <c r="BR52" s="15">
        <v>3.335</v>
      </c>
      <c r="BS52" s="15">
        <v>3.7770000000000001</v>
      </c>
      <c r="BT52" s="15">
        <v>4.3600000000000003</v>
      </c>
      <c r="BU52" s="15">
        <v>5.181</v>
      </c>
      <c r="BV52" s="15">
        <v>6.468</v>
      </c>
      <c r="BW52" s="15">
        <v>8.9380000000000006</v>
      </c>
      <c r="BX52" s="15">
        <v>17.7</v>
      </c>
      <c r="BY52" s="15" t="s">
        <v>134</v>
      </c>
      <c r="BZ52" s="15" t="s">
        <v>134</v>
      </c>
      <c r="CA52" s="15" t="s">
        <v>134</v>
      </c>
      <c r="CB52" s="15" t="s">
        <v>134</v>
      </c>
      <c r="CC52" s="15" t="s">
        <v>134</v>
      </c>
      <c r="CD52" s="15" t="s">
        <v>134</v>
      </c>
      <c r="CE52" s="15" t="s">
        <v>134</v>
      </c>
      <c r="CF52" s="15" t="s">
        <v>134</v>
      </c>
      <c r="CG52" s="15" t="s">
        <v>134</v>
      </c>
      <c r="CH52" s="15" t="s">
        <v>134</v>
      </c>
      <c r="CI52" s="15" t="s">
        <v>134</v>
      </c>
      <c r="CJ52" s="15" t="s">
        <v>134</v>
      </c>
      <c r="CK52" s="15" t="s">
        <v>134</v>
      </c>
      <c r="CL52" s="15" t="s">
        <v>134</v>
      </c>
      <c r="CM52" s="15" t="s">
        <v>134</v>
      </c>
      <c r="CN52" s="15" t="s">
        <v>134</v>
      </c>
      <c r="CO52" s="15" t="s">
        <v>134</v>
      </c>
      <c r="CP52" s="15" t="s">
        <v>134</v>
      </c>
      <c r="CQ52" s="15" t="s">
        <v>134</v>
      </c>
      <c r="CR52" s="15" t="s">
        <v>134</v>
      </c>
      <c r="CS52" s="15" t="s">
        <v>134</v>
      </c>
      <c r="CT52" s="15" t="s">
        <v>134</v>
      </c>
      <c r="CU52" s="15" t="s">
        <v>134</v>
      </c>
      <c r="CV52" s="15" t="s">
        <v>134</v>
      </c>
      <c r="CW52" s="15" t="s">
        <v>134</v>
      </c>
      <c r="CX52" s="15" t="s">
        <v>134</v>
      </c>
      <c r="CY52" s="15" t="s">
        <v>134</v>
      </c>
      <c r="CZ52" s="15" t="s">
        <v>134</v>
      </c>
    </row>
    <row r="53" spans="2:104">
      <c r="B53" s="28"/>
      <c r="C53" s="14" t="s">
        <v>84</v>
      </c>
      <c r="D53" s="15" t="s">
        <v>135</v>
      </c>
      <c r="E53" s="15" t="s">
        <v>135</v>
      </c>
      <c r="F53" s="15" t="s">
        <v>135</v>
      </c>
      <c r="G53" s="15" t="s">
        <v>135</v>
      </c>
      <c r="H53" s="15" t="s">
        <v>135</v>
      </c>
      <c r="I53" s="15" t="s">
        <v>135</v>
      </c>
      <c r="J53" s="15" t="s">
        <v>135</v>
      </c>
      <c r="K53" s="15" t="s">
        <v>135</v>
      </c>
      <c r="L53" s="15" t="s">
        <v>135</v>
      </c>
      <c r="M53" s="15" t="s">
        <v>135</v>
      </c>
      <c r="N53" s="15" t="s">
        <v>135</v>
      </c>
      <c r="O53" s="15" t="s">
        <v>135</v>
      </c>
      <c r="P53" s="15" t="s">
        <v>135</v>
      </c>
      <c r="Q53" s="15" t="s">
        <v>135</v>
      </c>
      <c r="R53" s="15" t="s">
        <v>135</v>
      </c>
      <c r="S53" s="15" t="s">
        <v>135</v>
      </c>
      <c r="T53" s="15" t="s">
        <v>135</v>
      </c>
      <c r="U53" s="15" t="s">
        <v>135</v>
      </c>
      <c r="V53" s="15" t="s">
        <v>135</v>
      </c>
      <c r="W53" s="15" t="s">
        <v>135</v>
      </c>
      <c r="X53" s="15" t="s">
        <v>135</v>
      </c>
      <c r="Y53" s="15" t="s">
        <v>135</v>
      </c>
      <c r="Z53" s="15" t="s">
        <v>135</v>
      </c>
      <c r="AA53" s="15" t="s">
        <v>135</v>
      </c>
      <c r="AB53" s="15" t="s">
        <v>135</v>
      </c>
      <c r="AC53" s="15" t="s">
        <v>135</v>
      </c>
      <c r="AD53" s="15" t="s">
        <v>135</v>
      </c>
      <c r="AE53" s="15" t="s">
        <v>135</v>
      </c>
      <c r="AF53" s="15" t="s">
        <v>135</v>
      </c>
      <c r="AG53" s="15" t="s">
        <v>135</v>
      </c>
      <c r="AH53" s="15" t="s">
        <v>135</v>
      </c>
      <c r="AI53" s="15" t="s">
        <v>135</v>
      </c>
      <c r="AJ53" s="15" t="s">
        <v>135</v>
      </c>
      <c r="AK53" s="15" t="s">
        <v>135</v>
      </c>
      <c r="AL53" s="15" t="s">
        <v>135</v>
      </c>
      <c r="AM53" s="15" t="s">
        <v>135</v>
      </c>
      <c r="AN53" s="15">
        <v>3.3320000000000002E-2</v>
      </c>
      <c r="AO53" s="15">
        <v>9.2219999999999996E-2</v>
      </c>
      <c r="AP53" s="15">
        <v>0.1502</v>
      </c>
      <c r="AQ53" s="15">
        <v>0.2074</v>
      </c>
      <c r="AR53" s="15">
        <v>0.2641</v>
      </c>
      <c r="AS53" s="15">
        <v>0.3206</v>
      </c>
      <c r="AT53" s="15">
        <v>0.377</v>
      </c>
      <c r="AU53" s="15">
        <v>0.43359999999999999</v>
      </c>
      <c r="AV53" s="15">
        <v>0.49070000000000003</v>
      </c>
      <c r="AW53" s="15">
        <v>0.54849999999999999</v>
      </c>
      <c r="AX53" s="15">
        <v>0.60729999999999995</v>
      </c>
      <c r="AY53" s="15">
        <v>0.66739999999999999</v>
      </c>
      <c r="AZ53" s="15">
        <v>0.72909999999999997</v>
      </c>
      <c r="BA53" s="15">
        <v>0.79290000000000005</v>
      </c>
      <c r="BB53" s="15">
        <v>0.85899999999999999</v>
      </c>
      <c r="BC53" s="15">
        <v>0.92779999999999996</v>
      </c>
      <c r="BD53" s="15">
        <v>1</v>
      </c>
      <c r="BE53" s="15">
        <v>1.0760000000000001</v>
      </c>
      <c r="BF53" s="15">
        <v>1.1559999999999999</v>
      </c>
      <c r="BG53" s="15">
        <v>1.242</v>
      </c>
      <c r="BH53" s="15">
        <v>1.3340000000000001</v>
      </c>
      <c r="BI53" s="15">
        <v>1.4330000000000001</v>
      </c>
      <c r="BJ53" s="15">
        <v>1.54</v>
      </c>
      <c r="BK53" s="15">
        <v>1.6579999999999999</v>
      </c>
      <c r="BL53" s="15">
        <v>1.788</v>
      </c>
      <c r="BM53" s="15">
        <v>1.9319999999999999</v>
      </c>
      <c r="BN53" s="15">
        <v>2.0939999999999999</v>
      </c>
      <c r="BO53" s="15">
        <v>2.2789999999999999</v>
      </c>
      <c r="BP53" s="15">
        <v>2.4929999999999999</v>
      </c>
      <c r="BQ53" s="15">
        <v>2.7450000000000001</v>
      </c>
      <c r="BR53" s="15">
        <v>3.0470000000000002</v>
      </c>
      <c r="BS53" s="15">
        <v>3.419</v>
      </c>
      <c r="BT53" s="15">
        <v>3.8969999999999998</v>
      </c>
      <c r="BU53" s="15">
        <v>4.5389999999999997</v>
      </c>
      <c r="BV53" s="15">
        <v>5.4729999999999999</v>
      </c>
      <c r="BW53" s="15">
        <v>7.0179999999999998</v>
      </c>
      <c r="BX53" s="15">
        <v>10.38</v>
      </c>
      <c r="BY53" s="15">
        <v>42.67</v>
      </c>
      <c r="BZ53" s="15" t="s">
        <v>134</v>
      </c>
      <c r="CA53" s="15" t="s">
        <v>134</v>
      </c>
      <c r="CB53" s="15" t="s">
        <v>134</v>
      </c>
      <c r="CC53" s="15" t="s">
        <v>134</v>
      </c>
      <c r="CD53" s="15" t="s">
        <v>134</v>
      </c>
      <c r="CE53" s="15" t="s">
        <v>134</v>
      </c>
      <c r="CF53" s="15" t="s">
        <v>134</v>
      </c>
      <c r="CG53" s="15" t="s">
        <v>134</v>
      </c>
      <c r="CH53" s="15" t="s">
        <v>134</v>
      </c>
      <c r="CI53" s="15" t="s">
        <v>134</v>
      </c>
      <c r="CJ53" s="15" t="s">
        <v>134</v>
      </c>
      <c r="CK53" s="15" t="s">
        <v>134</v>
      </c>
      <c r="CL53" s="15" t="s">
        <v>134</v>
      </c>
      <c r="CM53" s="15" t="s">
        <v>134</v>
      </c>
      <c r="CN53" s="15" t="s">
        <v>134</v>
      </c>
      <c r="CO53" s="15" t="s">
        <v>134</v>
      </c>
      <c r="CP53" s="15" t="s">
        <v>134</v>
      </c>
      <c r="CQ53" s="15" t="s">
        <v>134</v>
      </c>
      <c r="CR53" s="15" t="s">
        <v>134</v>
      </c>
      <c r="CS53" s="15" t="s">
        <v>134</v>
      </c>
      <c r="CT53" s="15" t="s">
        <v>134</v>
      </c>
      <c r="CU53" s="15" t="s">
        <v>134</v>
      </c>
      <c r="CV53" s="15" t="s">
        <v>134</v>
      </c>
      <c r="CW53" s="15" t="s">
        <v>134</v>
      </c>
      <c r="CX53" s="15" t="s">
        <v>134</v>
      </c>
      <c r="CY53" s="15" t="s">
        <v>134</v>
      </c>
      <c r="CZ53" s="15" t="s">
        <v>134</v>
      </c>
    </row>
    <row r="54" spans="2:104">
      <c r="B54" s="28"/>
      <c r="C54" s="14" t="s">
        <v>85</v>
      </c>
      <c r="D54" s="15" t="s">
        <v>135</v>
      </c>
      <c r="E54" s="15" t="s">
        <v>135</v>
      </c>
      <c r="F54" s="15" t="s">
        <v>135</v>
      </c>
      <c r="G54" s="15" t="s">
        <v>135</v>
      </c>
      <c r="H54" s="15" t="s">
        <v>135</v>
      </c>
      <c r="I54" s="15" t="s">
        <v>135</v>
      </c>
      <c r="J54" s="15" t="s">
        <v>135</v>
      </c>
      <c r="K54" s="15" t="s">
        <v>135</v>
      </c>
      <c r="L54" s="15" t="s">
        <v>135</v>
      </c>
      <c r="M54" s="15" t="s">
        <v>135</v>
      </c>
      <c r="N54" s="15" t="s">
        <v>135</v>
      </c>
      <c r="O54" s="15" t="s">
        <v>135</v>
      </c>
      <c r="P54" s="15" t="s">
        <v>135</v>
      </c>
      <c r="Q54" s="15" t="s">
        <v>135</v>
      </c>
      <c r="R54" s="15" t="s">
        <v>135</v>
      </c>
      <c r="S54" s="15" t="s">
        <v>135</v>
      </c>
      <c r="T54" s="15" t="s">
        <v>135</v>
      </c>
      <c r="U54" s="15" t="s">
        <v>135</v>
      </c>
      <c r="V54" s="15" t="s">
        <v>135</v>
      </c>
      <c r="W54" s="15" t="s">
        <v>135</v>
      </c>
      <c r="X54" s="15" t="s">
        <v>135</v>
      </c>
      <c r="Y54" s="15" t="s">
        <v>135</v>
      </c>
      <c r="Z54" s="15" t="s">
        <v>135</v>
      </c>
      <c r="AA54" s="15" t="s">
        <v>135</v>
      </c>
      <c r="AB54" s="15" t="s">
        <v>135</v>
      </c>
      <c r="AC54" s="15" t="s">
        <v>135</v>
      </c>
      <c r="AD54" s="15" t="s">
        <v>135</v>
      </c>
      <c r="AE54" s="15" t="s">
        <v>135</v>
      </c>
      <c r="AF54" s="15" t="s">
        <v>135</v>
      </c>
      <c r="AG54" s="15" t="s">
        <v>135</v>
      </c>
      <c r="AH54" s="15" t="s">
        <v>135</v>
      </c>
      <c r="AI54" s="15" t="s">
        <v>135</v>
      </c>
      <c r="AJ54" s="15" t="s">
        <v>135</v>
      </c>
      <c r="AK54" s="15" t="s">
        <v>135</v>
      </c>
      <c r="AL54" s="15" t="s">
        <v>135</v>
      </c>
      <c r="AM54" s="15" t="s">
        <v>135</v>
      </c>
      <c r="AN54" s="15" t="s">
        <v>135</v>
      </c>
      <c r="AO54" s="15">
        <v>2.673E-2</v>
      </c>
      <c r="AP54" s="15">
        <v>8.6249999999999993E-2</v>
      </c>
      <c r="AQ54" s="15">
        <v>0.1447</v>
      </c>
      <c r="AR54" s="15">
        <v>0.20250000000000001</v>
      </c>
      <c r="AS54" s="15">
        <v>0.2596</v>
      </c>
      <c r="AT54" s="15">
        <v>0.3165</v>
      </c>
      <c r="AU54" s="15">
        <v>0.37319999999999998</v>
      </c>
      <c r="AV54" s="15">
        <v>0.43009999999999998</v>
      </c>
      <c r="AW54" s="15">
        <v>0.48749999999999999</v>
      </c>
      <c r="AX54" s="15">
        <v>0.54559999999999997</v>
      </c>
      <c r="AY54" s="15">
        <v>0.60470000000000002</v>
      </c>
      <c r="AZ54" s="15">
        <v>0.66520000000000001</v>
      </c>
      <c r="BA54" s="15">
        <v>0.72719999999999996</v>
      </c>
      <c r="BB54" s="15">
        <v>0.7913</v>
      </c>
      <c r="BC54" s="15">
        <v>0.8579</v>
      </c>
      <c r="BD54" s="15">
        <v>0.92720000000000002</v>
      </c>
      <c r="BE54" s="15">
        <v>1</v>
      </c>
      <c r="BF54" s="15">
        <v>1.077</v>
      </c>
      <c r="BG54" s="15">
        <v>1.1579999999999999</v>
      </c>
      <c r="BH54" s="15">
        <v>1.2450000000000001</v>
      </c>
      <c r="BI54" s="15">
        <v>1.3380000000000001</v>
      </c>
      <c r="BJ54" s="15">
        <v>1.4379999999999999</v>
      </c>
      <c r="BK54" s="15">
        <v>1.548</v>
      </c>
      <c r="BL54" s="15">
        <v>1.6679999999999999</v>
      </c>
      <c r="BM54" s="15">
        <v>1.8009999999999999</v>
      </c>
      <c r="BN54" s="15">
        <v>1.9490000000000001</v>
      </c>
      <c r="BO54" s="15">
        <v>2.1160000000000001</v>
      </c>
      <c r="BP54" s="15">
        <v>2.3079999999999998</v>
      </c>
      <c r="BQ54" s="15">
        <v>2.5310000000000001</v>
      </c>
      <c r="BR54" s="15">
        <v>2.7949999999999999</v>
      </c>
      <c r="BS54" s="15">
        <v>3.1139999999999999</v>
      </c>
      <c r="BT54" s="15">
        <v>3.5139999999999998</v>
      </c>
      <c r="BU54" s="15">
        <v>4.0330000000000004</v>
      </c>
      <c r="BV54" s="15">
        <v>4.7489999999999997</v>
      </c>
      <c r="BW54" s="15">
        <v>5.8289999999999997</v>
      </c>
      <c r="BX54" s="15">
        <v>7.7450000000000001</v>
      </c>
      <c r="BY54" s="15">
        <v>12.83</v>
      </c>
      <c r="BZ54" s="15" t="s">
        <v>134</v>
      </c>
      <c r="CA54" s="15" t="s">
        <v>134</v>
      </c>
      <c r="CB54" s="15" t="s">
        <v>134</v>
      </c>
      <c r="CC54" s="15" t="s">
        <v>134</v>
      </c>
      <c r="CD54" s="15" t="s">
        <v>134</v>
      </c>
      <c r="CE54" s="15" t="s">
        <v>134</v>
      </c>
      <c r="CF54" s="15" t="s">
        <v>134</v>
      </c>
      <c r="CG54" s="15" t="s">
        <v>134</v>
      </c>
      <c r="CH54" s="15" t="s">
        <v>134</v>
      </c>
      <c r="CI54" s="15" t="s">
        <v>134</v>
      </c>
      <c r="CJ54" s="15" t="s">
        <v>134</v>
      </c>
      <c r="CK54" s="15" t="s">
        <v>134</v>
      </c>
      <c r="CL54" s="15" t="s">
        <v>134</v>
      </c>
      <c r="CM54" s="15" t="s">
        <v>134</v>
      </c>
      <c r="CN54" s="15" t="s">
        <v>134</v>
      </c>
      <c r="CO54" s="15" t="s">
        <v>134</v>
      </c>
      <c r="CP54" s="15" t="s">
        <v>134</v>
      </c>
      <c r="CQ54" s="15" t="s">
        <v>134</v>
      </c>
      <c r="CR54" s="15" t="s">
        <v>134</v>
      </c>
      <c r="CS54" s="15" t="s">
        <v>134</v>
      </c>
      <c r="CT54" s="15" t="s">
        <v>134</v>
      </c>
      <c r="CU54" s="15" t="s">
        <v>134</v>
      </c>
      <c r="CV54" s="15" t="s">
        <v>134</v>
      </c>
      <c r="CW54" s="15" t="s">
        <v>134</v>
      </c>
      <c r="CX54" s="15" t="s">
        <v>134</v>
      </c>
      <c r="CY54" s="15" t="s">
        <v>134</v>
      </c>
      <c r="CZ54" s="15" t="s">
        <v>134</v>
      </c>
    </row>
    <row r="55" spans="2:104">
      <c r="B55" s="28"/>
      <c r="C55" s="14" t="s">
        <v>86</v>
      </c>
      <c r="D55" s="15" t="s">
        <v>135</v>
      </c>
      <c r="E55" s="15" t="s">
        <v>135</v>
      </c>
      <c r="F55" s="15" t="s">
        <v>135</v>
      </c>
      <c r="G55" s="15" t="s">
        <v>135</v>
      </c>
      <c r="H55" s="15" t="s">
        <v>135</v>
      </c>
      <c r="I55" s="15" t="s">
        <v>135</v>
      </c>
      <c r="J55" s="15" t="s">
        <v>135</v>
      </c>
      <c r="K55" s="15" t="s">
        <v>135</v>
      </c>
      <c r="L55" s="15" t="s">
        <v>135</v>
      </c>
      <c r="M55" s="15" t="s">
        <v>135</v>
      </c>
      <c r="N55" s="15" t="s">
        <v>135</v>
      </c>
      <c r="O55" s="15" t="s">
        <v>135</v>
      </c>
      <c r="P55" s="15" t="s">
        <v>135</v>
      </c>
      <c r="Q55" s="15" t="s">
        <v>135</v>
      </c>
      <c r="R55" s="15" t="s">
        <v>135</v>
      </c>
      <c r="S55" s="15" t="s">
        <v>135</v>
      </c>
      <c r="T55" s="15" t="s">
        <v>135</v>
      </c>
      <c r="U55" s="15" t="s">
        <v>135</v>
      </c>
      <c r="V55" s="15" t="s">
        <v>135</v>
      </c>
      <c r="W55" s="15" t="s">
        <v>135</v>
      </c>
      <c r="X55" s="15" t="s">
        <v>135</v>
      </c>
      <c r="Y55" s="15" t="s">
        <v>135</v>
      </c>
      <c r="Z55" s="15" t="s">
        <v>135</v>
      </c>
      <c r="AA55" s="15" t="s">
        <v>135</v>
      </c>
      <c r="AB55" s="15" t="s">
        <v>135</v>
      </c>
      <c r="AC55" s="15" t="s">
        <v>135</v>
      </c>
      <c r="AD55" s="15" t="s">
        <v>135</v>
      </c>
      <c r="AE55" s="15" t="s">
        <v>135</v>
      </c>
      <c r="AF55" s="15" t="s">
        <v>135</v>
      </c>
      <c r="AG55" s="15" t="s">
        <v>135</v>
      </c>
      <c r="AH55" s="15" t="s">
        <v>135</v>
      </c>
      <c r="AI55" s="15" t="s">
        <v>135</v>
      </c>
      <c r="AJ55" s="15" t="s">
        <v>135</v>
      </c>
      <c r="AK55" s="15" t="s">
        <v>135</v>
      </c>
      <c r="AL55" s="15" t="s">
        <v>135</v>
      </c>
      <c r="AM55" s="15" t="s">
        <v>135</v>
      </c>
      <c r="AN55" s="15" t="s">
        <v>135</v>
      </c>
      <c r="AO55" s="15" t="s">
        <v>135</v>
      </c>
      <c r="AP55" s="15">
        <v>1.9689999999999999E-2</v>
      </c>
      <c r="AQ55" s="15">
        <v>7.9869999999999997E-2</v>
      </c>
      <c r="AR55" s="15">
        <v>0.13900000000000001</v>
      </c>
      <c r="AS55" s="15">
        <v>0.19719999999999999</v>
      </c>
      <c r="AT55" s="15">
        <v>0.25480000000000003</v>
      </c>
      <c r="AU55" s="15">
        <v>0.31209999999999999</v>
      </c>
      <c r="AV55" s="15">
        <v>0.36919999999999997</v>
      </c>
      <c r="AW55" s="15">
        <v>0.42649999999999999</v>
      </c>
      <c r="AX55" s="15">
        <v>0.48420000000000002</v>
      </c>
      <c r="AY55" s="15">
        <v>0.54259999999999997</v>
      </c>
      <c r="AZ55" s="15">
        <v>0.60199999999999998</v>
      </c>
      <c r="BA55" s="15">
        <v>0.66279999999999994</v>
      </c>
      <c r="BB55" s="15">
        <v>0.72519999999999996</v>
      </c>
      <c r="BC55" s="15">
        <v>0.78969999999999996</v>
      </c>
      <c r="BD55" s="15">
        <v>0.85670000000000002</v>
      </c>
      <c r="BE55" s="15">
        <v>0.92659999999999998</v>
      </c>
      <c r="BF55" s="15">
        <v>1</v>
      </c>
      <c r="BG55" s="15">
        <v>1.077</v>
      </c>
      <c r="BH55" s="15">
        <v>1.1599999999999999</v>
      </c>
      <c r="BI55" s="15">
        <v>1.248</v>
      </c>
      <c r="BJ55" s="15">
        <v>1.3420000000000001</v>
      </c>
      <c r="BK55" s="15">
        <v>1.444</v>
      </c>
      <c r="BL55" s="15">
        <v>1.556</v>
      </c>
      <c r="BM55" s="15">
        <v>1.6779999999999999</v>
      </c>
      <c r="BN55" s="15">
        <v>1.8140000000000001</v>
      </c>
      <c r="BO55" s="15">
        <v>1.9670000000000001</v>
      </c>
      <c r="BP55" s="15">
        <v>2.14</v>
      </c>
      <c r="BQ55" s="15">
        <v>2.339</v>
      </c>
      <c r="BR55" s="15">
        <v>2.5720000000000001</v>
      </c>
      <c r="BS55" s="15">
        <v>2.85</v>
      </c>
      <c r="BT55" s="15">
        <v>3.19</v>
      </c>
      <c r="BU55" s="15">
        <v>3.62</v>
      </c>
      <c r="BV55" s="15">
        <v>4.1900000000000004</v>
      </c>
      <c r="BW55" s="15">
        <v>4.9969999999999999</v>
      </c>
      <c r="BX55" s="15">
        <v>6.2709999999999999</v>
      </c>
      <c r="BY55" s="15">
        <v>8.7609999999999992</v>
      </c>
      <c r="BZ55" s="15">
        <v>18.36</v>
      </c>
      <c r="CA55" s="15" t="s">
        <v>134</v>
      </c>
      <c r="CB55" s="15" t="s">
        <v>134</v>
      </c>
      <c r="CC55" s="15" t="s">
        <v>134</v>
      </c>
      <c r="CD55" s="15" t="s">
        <v>134</v>
      </c>
      <c r="CE55" s="15" t="s">
        <v>134</v>
      </c>
      <c r="CF55" s="15" t="s">
        <v>134</v>
      </c>
      <c r="CG55" s="15" t="s">
        <v>134</v>
      </c>
      <c r="CH55" s="15" t="s">
        <v>134</v>
      </c>
      <c r="CI55" s="15" t="s">
        <v>134</v>
      </c>
      <c r="CJ55" s="15" t="s">
        <v>134</v>
      </c>
      <c r="CK55" s="15" t="s">
        <v>134</v>
      </c>
      <c r="CL55" s="15" t="s">
        <v>134</v>
      </c>
      <c r="CM55" s="15" t="s">
        <v>134</v>
      </c>
      <c r="CN55" s="15" t="s">
        <v>134</v>
      </c>
      <c r="CO55" s="15" t="s">
        <v>134</v>
      </c>
      <c r="CP55" s="15" t="s">
        <v>134</v>
      </c>
      <c r="CQ55" s="15" t="s">
        <v>134</v>
      </c>
      <c r="CR55" s="15" t="s">
        <v>134</v>
      </c>
      <c r="CS55" s="15" t="s">
        <v>134</v>
      </c>
      <c r="CT55" s="15" t="s">
        <v>134</v>
      </c>
      <c r="CU55" s="15" t="s">
        <v>134</v>
      </c>
      <c r="CV55" s="15" t="s">
        <v>134</v>
      </c>
      <c r="CW55" s="15" t="s">
        <v>134</v>
      </c>
      <c r="CX55" s="15" t="s">
        <v>134</v>
      </c>
      <c r="CY55" s="15" t="s">
        <v>134</v>
      </c>
      <c r="CZ55" s="15" t="s">
        <v>134</v>
      </c>
    </row>
    <row r="56" spans="2:104">
      <c r="B56" s="28"/>
      <c r="C56" s="14" t="s">
        <v>87</v>
      </c>
      <c r="D56" s="15" t="s">
        <v>135</v>
      </c>
      <c r="E56" s="15" t="s">
        <v>135</v>
      </c>
      <c r="F56" s="15" t="s">
        <v>135</v>
      </c>
      <c r="G56" s="15" t="s">
        <v>135</v>
      </c>
      <c r="H56" s="15" t="s">
        <v>135</v>
      </c>
      <c r="I56" s="15" t="s">
        <v>135</v>
      </c>
      <c r="J56" s="15" t="s">
        <v>135</v>
      </c>
      <c r="K56" s="15" t="s">
        <v>135</v>
      </c>
      <c r="L56" s="15" t="s">
        <v>135</v>
      </c>
      <c r="M56" s="15" t="s">
        <v>135</v>
      </c>
      <c r="N56" s="15" t="s">
        <v>135</v>
      </c>
      <c r="O56" s="15" t="s">
        <v>135</v>
      </c>
      <c r="P56" s="15" t="s">
        <v>135</v>
      </c>
      <c r="Q56" s="15" t="s">
        <v>135</v>
      </c>
      <c r="R56" s="15" t="s">
        <v>135</v>
      </c>
      <c r="S56" s="15" t="s">
        <v>135</v>
      </c>
      <c r="T56" s="15" t="s">
        <v>135</v>
      </c>
      <c r="U56" s="15" t="s">
        <v>135</v>
      </c>
      <c r="V56" s="15" t="s">
        <v>135</v>
      </c>
      <c r="W56" s="15" t="s">
        <v>135</v>
      </c>
      <c r="X56" s="15" t="s">
        <v>135</v>
      </c>
      <c r="Y56" s="15" t="s">
        <v>135</v>
      </c>
      <c r="Z56" s="15" t="s">
        <v>135</v>
      </c>
      <c r="AA56" s="15" t="s">
        <v>135</v>
      </c>
      <c r="AB56" s="15" t="s">
        <v>135</v>
      </c>
      <c r="AC56" s="15" t="s">
        <v>135</v>
      </c>
      <c r="AD56" s="15" t="s">
        <v>135</v>
      </c>
      <c r="AE56" s="15" t="s">
        <v>135</v>
      </c>
      <c r="AF56" s="15" t="s">
        <v>135</v>
      </c>
      <c r="AG56" s="15" t="s">
        <v>135</v>
      </c>
      <c r="AH56" s="15" t="s">
        <v>135</v>
      </c>
      <c r="AI56" s="15" t="s">
        <v>135</v>
      </c>
      <c r="AJ56" s="15" t="s">
        <v>135</v>
      </c>
      <c r="AK56" s="15" t="s">
        <v>135</v>
      </c>
      <c r="AL56" s="15" t="s">
        <v>135</v>
      </c>
      <c r="AM56" s="15" t="s">
        <v>135</v>
      </c>
      <c r="AN56" s="15" t="s">
        <v>135</v>
      </c>
      <c r="AO56" s="15" t="s">
        <v>135</v>
      </c>
      <c r="AP56" s="15" t="s">
        <v>135</v>
      </c>
      <c r="AQ56" s="15" t="s">
        <v>135</v>
      </c>
      <c r="AR56" s="15">
        <v>7.3069999999999996E-2</v>
      </c>
      <c r="AS56" s="15">
        <v>0.1328</v>
      </c>
      <c r="AT56" s="15">
        <v>0.19159999999999999</v>
      </c>
      <c r="AU56" s="15">
        <v>0.24970000000000001</v>
      </c>
      <c r="AV56" s="15">
        <v>0.30740000000000001</v>
      </c>
      <c r="AW56" s="15">
        <v>0.3649</v>
      </c>
      <c r="AX56" s="15">
        <v>0.42259999999999998</v>
      </c>
      <c r="AY56" s="15">
        <v>0.48060000000000003</v>
      </c>
      <c r="AZ56" s="15">
        <v>0.53939999999999999</v>
      </c>
      <c r="BA56" s="15">
        <v>0.59919999999999995</v>
      </c>
      <c r="BB56" s="15">
        <v>0.6603</v>
      </c>
      <c r="BC56" s="15">
        <v>0.72309999999999997</v>
      </c>
      <c r="BD56" s="15">
        <v>0.78800000000000003</v>
      </c>
      <c r="BE56" s="15">
        <v>0.85550000000000004</v>
      </c>
      <c r="BF56" s="15">
        <v>0.92589999999999995</v>
      </c>
      <c r="BG56" s="15">
        <v>1</v>
      </c>
      <c r="BH56" s="15">
        <v>1.0780000000000001</v>
      </c>
      <c r="BI56" s="15">
        <v>1.161</v>
      </c>
      <c r="BJ56" s="15">
        <v>1.2509999999999999</v>
      </c>
      <c r="BK56" s="15">
        <v>1.3460000000000001</v>
      </c>
      <c r="BL56" s="15">
        <v>1.45</v>
      </c>
      <c r="BM56" s="15">
        <v>1.5640000000000001</v>
      </c>
      <c r="BN56" s="15">
        <v>1.69</v>
      </c>
      <c r="BO56" s="15">
        <v>1.829</v>
      </c>
      <c r="BP56" s="15">
        <v>1.9870000000000001</v>
      </c>
      <c r="BQ56" s="15">
        <v>2.1659999999999999</v>
      </c>
      <c r="BR56" s="15">
        <v>2.3730000000000002</v>
      </c>
      <c r="BS56" s="15">
        <v>2.617</v>
      </c>
      <c r="BT56" s="15">
        <v>2.91</v>
      </c>
      <c r="BU56" s="15">
        <v>3.274</v>
      </c>
      <c r="BV56" s="15">
        <v>3.74</v>
      </c>
      <c r="BW56" s="15">
        <v>4.3710000000000004</v>
      </c>
      <c r="BX56" s="15">
        <v>5.2939999999999996</v>
      </c>
      <c r="BY56" s="15">
        <v>6.84</v>
      </c>
      <c r="BZ56" s="15">
        <v>10.31</v>
      </c>
      <c r="CA56" s="15">
        <v>111.6</v>
      </c>
      <c r="CB56" s="15" t="s">
        <v>134</v>
      </c>
      <c r="CC56" s="15" t="s">
        <v>134</v>
      </c>
      <c r="CD56" s="15" t="s">
        <v>134</v>
      </c>
      <c r="CE56" s="15" t="s">
        <v>134</v>
      </c>
      <c r="CF56" s="15" t="s">
        <v>134</v>
      </c>
      <c r="CG56" s="15" t="s">
        <v>134</v>
      </c>
      <c r="CH56" s="15" t="s">
        <v>134</v>
      </c>
      <c r="CI56" s="15" t="s">
        <v>134</v>
      </c>
      <c r="CJ56" s="15" t="s">
        <v>134</v>
      </c>
      <c r="CK56" s="15" t="s">
        <v>134</v>
      </c>
      <c r="CL56" s="15" t="s">
        <v>134</v>
      </c>
      <c r="CM56" s="15" t="s">
        <v>134</v>
      </c>
      <c r="CN56" s="15" t="s">
        <v>134</v>
      </c>
      <c r="CO56" s="15" t="s">
        <v>134</v>
      </c>
      <c r="CP56" s="15" t="s">
        <v>134</v>
      </c>
      <c r="CQ56" s="15" t="s">
        <v>134</v>
      </c>
      <c r="CR56" s="15" t="s">
        <v>134</v>
      </c>
      <c r="CS56" s="15" t="s">
        <v>134</v>
      </c>
      <c r="CT56" s="15" t="s">
        <v>134</v>
      </c>
      <c r="CU56" s="15" t="s">
        <v>134</v>
      </c>
      <c r="CV56" s="15" t="s">
        <v>134</v>
      </c>
      <c r="CW56" s="15" t="s">
        <v>134</v>
      </c>
      <c r="CX56" s="15" t="s">
        <v>134</v>
      </c>
      <c r="CY56" s="15" t="s">
        <v>134</v>
      </c>
      <c r="CZ56" s="15" t="s">
        <v>134</v>
      </c>
    </row>
    <row r="57" spans="2:104">
      <c r="B57" s="28"/>
      <c r="C57" s="14" t="s">
        <v>88</v>
      </c>
      <c r="D57" s="15" t="s">
        <v>135</v>
      </c>
      <c r="E57" s="15" t="s">
        <v>135</v>
      </c>
      <c r="F57" s="15" t="s">
        <v>135</v>
      </c>
      <c r="G57" s="15" t="s">
        <v>135</v>
      </c>
      <c r="H57" s="15" t="s">
        <v>135</v>
      </c>
      <c r="I57" s="15" t="s">
        <v>135</v>
      </c>
      <c r="J57" s="15" t="s">
        <v>135</v>
      </c>
      <c r="K57" s="15" t="s">
        <v>135</v>
      </c>
      <c r="L57" s="15" t="s">
        <v>135</v>
      </c>
      <c r="M57" s="15" t="s">
        <v>135</v>
      </c>
      <c r="N57" s="15" t="s">
        <v>135</v>
      </c>
      <c r="O57" s="15" t="s">
        <v>135</v>
      </c>
      <c r="P57" s="15" t="s">
        <v>135</v>
      </c>
      <c r="Q57" s="15" t="s">
        <v>135</v>
      </c>
      <c r="R57" s="15" t="s">
        <v>135</v>
      </c>
      <c r="S57" s="15" t="s">
        <v>135</v>
      </c>
      <c r="T57" s="15" t="s">
        <v>135</v>
      </c>
      <c r="U57" s="15" t="s">
        <v>135</v>
      </c>
      <c r="V57" s="15" t="s">
        <v>135</v>
      </c>
      <c r="W57" s="15" t="s">
        <v>135</v>
      </c>
      <c r="X57" s="15" t="s">
        <v>135</v>
      </c>
      <c r="Y57" s="15" t="s">
        <v>135</v>
      </c>
      <c r="Z57" s="15" t="s">
        <v>135</v>
      </c>
      <c r="AA57" s="15" t="s">
        <v>135</v>
      </c>
      <c r="AB57" s="15" t="s">
        <v>135</v>
      </c>
      <c r="AC57" s="15" t="s">
        <v>135</v>
      </c>
      <c r="AD57" s="15" t="s">
        <v>135</v>
      </c>
      <c r="AE57" s="15" t="s">
        <v>135</v>
      </c>
      <c r="AF57" s="15" t="s">
        <v>135</v>
      </c>
      <c r="AG57" s="15" t="s">
        <v>135</v>
      </c>
      <c r="AH57" s="15" t="s">
        <v>135</v>
      </c>
      <c r="AI57" s="15" t="s">
        <v>135</v>
      </c>
      <c r="AJ57" s="15" t="s">
        <v>135</v>
      </c>
      <c r="AK57" s="15" t="s">
        <v>135</v>
      </c>
      <c r="AL57" s="15" t="s">
        <v>135</v>
      </c>
      <c r="AM57" s="15" t="s">
        <v>135</v>
      </c>
      <c r="AN57" s="15" t="s">
        <v>135</v>
      </c>
      <c r="AO57" s="15" t="s">
        <v>135</v>
      </c>
      <c r="AP57" s="15" t="s">
        <v>135</v>
      </c>
      <c r="AQ57" s="15" t="s">
        <v>135</v>
      </c>
      <c r="AR57" s="15" t="s">
        <v>135</v>
      </c>
      <c r="AS57" s="15">
        <v>6.5809999999999994E-2</v>
      </c>
      <c r="AT57" s="15">
        <v>0.12620000000000001</v>
      </c>
      <c r="AU57" s="15">
        <v>0.18559999999999999</v>
      </c>
      <c r="AV57" s="15">
        <v>0.24429999999999999</v>
      </c>
      <c r="AW57" s="15">
        <v>0.3024</v>
      </c>
      <c r="AX57" s="15">
        <v>0.3604</v>
      </c>
      <c r="AY57" s="15">
        <v>0.41849999999999998</v>
      </c>
      <c r="AZ57" s="15">
        <v>0.47689999999999999</v>
      </c>
      <c r="BA57" s="15">
        <v>0.53600000000000003</v>
      </c>
      <c r="BB57" s="15">
        <v>0.59609999999999996</v>
      </c>
      <c r="BC57" s="15">
        <v>0.65759999999999996</v>
      </c>
      <c r="BD57" s="15">
        <v>0.7208</v>
      </c>
      <c r="BE57" s="15">
        <v>0.78620000000000001</v>
      </c>
      <c r="BF57" s="15">
        <v>0.85419999999999996</v>
      </c>
      <c r="BG57" s="15">
        <v>0.92520000000000002</v>
      </c>
      <c r="BH57" s="15">
        <v>1</v>
      </c>
      <c r="BI57" s="15">
        <v>1.079</v>
      </c>
      <c r="BJ57" s="15">
        <v>1.163</v>
      </c>
      <c r="BK57" s="15">
        <v>1.254</v>
      </c>
      <c r="BL57" s="15">
        <v>1.351</v>
      </c>
      <c r="BM57" s="15">
        <v>1.4570000000000001</v>
      </c>
      <c r="BN57" s="15">
        <v>1.573</v>
      </c>
      <c r="BO57" s="15">
        <v>1.702</v>
      </c>
      <c r="BP57" s="15">
        <v>1.845</v>
      </c>
      <c r="BQ57" s="15">
        <v>2.008</v>
      </c>
      <c r="BR57" s="15">
        <v>2.194</v>
      </c>
      <c r="BS57" s="15">
        <v>2.41</v>
      </c>
      <c r="BT57" s="15">
        <v>2.6659999999999999</v>
      </c>
      <c r="BU57" s="15">
        <v>2.9780000000000002</v>
      </c>
      <c r="BV57" s="15">
        <v>3.3679999999999999</v>
      </c>
      <c r="BW57" s="15">
        <v>3.8780000000000001</v>
      </c>
      <c r="BX57" s="15">
        <v>4.5839999999999996</v>
      </c>
      <c r="BY57" s="15">
        <v>5.66</v>
      </c>
      <c r="BZ57" s="15">
        <v>7.6059999999999999</v>
      </c>
      <c r="CA57" s="15">
        <v>13.1</v>
      </c>
      <c r="CB57" s="15" t="s">
        <v>134</v>
      </c>
      <c r="CC57" s="15" t="s">
        <v>134</v>
      </c>
      <c r="CD57" s="15" t="s">
        <v>134</v>
      </c>
      <c r="CE57" s="15" t="s">
        <v>134</v>
      </c>
      <c r="CF57" s="15" t="s">
        <v>134</v>
      </c>
      <c r="CG57" s="15" t="s">
        <v>134</v>
      </c>
      <c r="CH57" s="15" t="s">
        <v>134</v>
      </c>
      <c r="CI57" s="15" t="s">
        <v>134</v>
      </c>
      <c r="CJ57" s="15" t="s">
        <v>134</v>
      </c>
      <c r="CK57" s="15" t="s">
        <v>134</v>
      </c>
      <c r="CL57" s="15" t="s">
        <v>134</v>
      </c>
      <c r="CM57" s="15" t="s">
        <v>134</v>
      </c>
      <c r="CN57" s="15" t="s">
        <v>134</v>
      </c>
      <c r="CO57" s="15" t="s">
        <v>134</v>
      </c>
      <c r="CP57" s="15" t="s">
        <v>134</v>
      </c>
      <c r="CQ57" s="15" t="s">
        <v>134</v>
      </c>
      <c r="CR57" s="15" t="s">
        <v>134</v>
      </c>
      <c r="CS57" s="15" t="s">
        <v>134</v>
      </c>
      <c r="CT57" s="15" t="s">
        <v>134</v>
      </c>
      <c r="CU57" s="15" t="s">
        <v>134</v>
      </c>
      <c r="CV57" s="15" t="s">
        <v>134</v>
      </c>
      <c r="CW57" s="15" t="s">
        <v>134</v>
      </c>
      <c r="CX57" s="15" t="s">
        <v>134</v>
      </c>
      <c r="CY57" s="15" t="s">
        <v>134</v>
      </c>
      <c r="CZ57" s="15" t="s">
        <v>134</v>
      </c>
    </row>
    <row r="58" spans="2:104">
      <c r="B58" s="28"/>
      <c r="C58" s="14" t="s">
        <v>89</v>
      </c>
      <c r="D58" s="15" t="s">
        <v>135</v>
      </c>
      <c r="E58" s="15" t="s">
        <v>135</v>
      </c>
      <c r="F58" s="15" t="s">
        <v>135</v>
      </c>
      <c r="G58" s="15" t="s">
        <v>135</v>
      </c>
      <c r="H58" s="15" t="s">
        <v>135</v>
      </c>
      <c r="I58" s="15" t="s">
        <v>135</v>
      </c>
      <c r="J58" s="15" t="s">
        <v>135</v>
      </c>
      <c r="K58" s="15" t="s">
        <v>135</v>
      </c>
      <c r="L58" s="15" t="s">
        <v>135</v>
      </c>
      <c r="M58" s="15" t="s">
        <v>135</v>
      </c>
      <c r="N58" s="15" t="s">
        <v>135</v>
      </c>
      <c r="O58" s="15" t="s">
        <v>135</v>
      </c>
      <c r="P58" s="15" t="s">
        <v>135</v>
      </c>
      <c r="Q58" s="15" t="s">
        <v>135</v>
      </c>
      <c r="R58" s="15" t="s">
        <v>135</v>
      </c>
      <c r="S58" s="15" t="s">
        <v>135</v>
      </c>
      <c r="T58" s="15" t="s">
        <v>135</v>
      </c>
      <c r="U58" s="15" t="s">
        <v>135</v>
      </c>
      <c r="V58" s="15" t="s">
        <v>135</v>
      </c>
      <c r="W58" s="15" t="s">
        <v>135</v>
      </c>
      <c r="X58" s="15" t="s">
        <v>135</v>
      </c>
      <c r="Y58" s="15" t="s">
        <v>135</v>
      </c>
      <c r="Z58" s="15" t="s">
        <v>135</v>
      </c>
      <c r="AA58" s="15" t="s">
        <v>135</v>
      </c>
      <c r="AB58" s="15" t="s">
        <v>135</v>
      </c>
      <c r="AC58" s="15" t="s">
        <v>135</v>
      </c>
      <c r="AD58" s="15" t="s">
        <v>135</v>
      </c>
      <c r="AE58" s="15" t="s">
        <v>135</v>
      </c>
      <c r="AF58" s="15" t="s">
        <v>135</v>
      </c>
      <c r="AG58" s="15" t="s">
        <v>135</v>
      </c>
      <c r="AH58" s="15" t="s">
        <v>135</v>
      </c>
      <c r="AI58" s="15" t="s">
        <v>135</v>
      </c>
      <c r="AJ58" s="15" t="s">
        <v>135</v>
      </c>
      <c r="AK58" s="15" t="s">
        <v>135</v>
      </c>
      <c r="AL58" s="15" t="s">
        <v>135</v>
      </c>
      <c r="AM58" s="15" t="s">
        <v>135</v>
      </c>
      <c r="AN58" s="15" t="s">
        <v>135</v>
      </c>
      <c r="AO58" s="15" t="s">
        <v>135</v>
      </c>
      <c r="AP58" s="15" t="s">
        <v>135</v>
      </c>
      <c r="AQ58" s="15" t="s">
        <v>135</v>
      </c>
      <c r="AR58" s="15" t="s">
        <v>135</v>
      </c>
      <c r="AS58" s="15" t="s">
        <v>135</v>
      </c>
      <c r="AT58" s="15">
        <v>5.8049999999999997E-2</v>
      </c>
      <c r="AU58" s="15">
        <v>0.1192</v>
      </c>
      <c r="AV58" s="15">
        <v>0.17929999999999999</v>
      </c>
      <c r="AW58" s="15">
        <v>0.23849999999999999</v>
      </c>
      <c r="AX58" s="15">
        <v>0.29720000000000002</v>
      </c>
      <c r="AY58" s="15">
        <v>0.35560000000000003</v>
      </c>
      <c r="AZ58" s="15">
        <v>0.41410000000000002</v>
      </c>
      <c r="BA58" s="15">
        <v>0.47289999999999999</v>
      </c>
      <c r="BB58" s="15">
        <v>0.53239999999999998</v>
      </c>
      <c r="BC58" s="15">
        <v>0.59289999999999998</v>
      </c>
      <c r="BD58" s="15">
        <v>0.65480000000000005</v>
      </c>
      <c r="BE58" s="15">
        <v>0.71840000000000004</v>
      </c>
      <c r="BF58" s="15">
        <v>0.7843</v>
      </c>
      <c r="BG58" s="15">
        <v>0.8528</v>
      </c>
      <c r="BH58" s="15">
        <v>0.92449999999999999</v>
      </c>
      <c r="BI58" s="15">
        <v>1</v>
      </c>
      <c r="BJ58" s="15">
        <v>1.08</v>
      </c>
      <c r="BK58" s="15">
        <v>1.165</v>
      </c>
      <c r="BL58" s="15">
        <v>1.2569999999999999</v>
      </c>
      <c r="BM58" s="15">
        <v>1.3560000000000001</v>
      </c>
      <c r="BN58" s="15">
        <v>1.464</v>
      </c>
      <c r="BO58" s="15">
        <v>1.583</v>
      </c>
      <c r="BP58" s="15">
        <v>1.7150000000000001</v>
      </c>
      <c r="BQ58" s="15">
        <v>1.863</v>
      </c>
      <c r="BR58" s="15">
        <v>2.0310000000000001</v>
      </c>
      <c r="BS58" s="15">
        <v>2.2240000000000002</v>
      </c>
      <c r="BT58" s="15">
        <v>2.4500000000000002</v>
      </c>
      <c r="BU58" s="15">
        <v>2.7210000000000001</v>
      </c>
      <c r="BV58" s="15">
        <v>3.0529999999999999</v>
      </c>
      <c r="BW58" s="15">
        <v>3.4750000000000001</v>
      </c>
      <c r="BX58" s="15">
        <v>4.0359999999999996</v>
      </c>
      <c r="BY58" s="15">
        <v>4.8380000000000001</v>
      </c>
      <c r="BZ58" s="15">
        <v>6.1210000000000004</v>
      </c>
      <c r="CA58" s="15">
        <v>8.7059999999999995</v>
      </c>
      <c r="CB58" s="15">
        <v>20.440000000000001</v>
      </c>
      <c r="CC58" s="15" t="s">
        <v>134</v>
      </c>
      <c r="CD58" s="15" t="s">
        <v>134</v>
      </c>
      <c r="CE58" s="15" t="s">
        <v>134</v>
      </c>
      <c r="CF58" s="15" t="s">
        <v>134</v>
      </c>
      <c r="CG58" s="15" t="s">
        <v>134</v>
      </c>
      <c r="CH58" s="15" t="s">
        <v>134</v>
      </c>
      <c r="CI58" s="15" t="s">
        <v>134</v>
      </c>
      <c r="CJ58" s="15" t="s">
        <v>134</v>
      </c>
      <c r="CK58" s="15" t="s">
        <v>134</v>
      </c>
      <c r="CL58" s="15" t="s">
        <v>134</v>
      </c>
      <c r="CM58" s="15" t="s">
        <v>134</v>
      </c>
      <c r="CN58" s="15" t="s">
        <v>134</v>
      </c>
      <c r="CO58" s="15" t="s">
        <v>134</v>
      </c>
      <c r="CP58" s="15" t="s">
        <v>134</v>
      </c>
      <c r="CQ58" s="15" t="s">
        <v>134</v>
      </c>
      <c r="CR58" s="15" t="s">
        <v>134</v>
      </c>
      <c r="CS58" s="15" t="s">
        <v>134</v>
      </c>
      <c r="CT58" s="15" t="s">
        <v>134</v>
      </c>
      <c r="CU58" s="15" t="s">
        <v>134</v>
      </c>
      <c r="CV58" s="15" t="s">
        <v>134</v>
      </c>
      <c r="CW58" s="15" t="s">
        <v>134</v>
      </c>
      <c r="CX58" s="15" t="s">
        <v>134</v>
      </c>
      <c r="CY58" s="15" t="s">
        <v>134</v>
      </c>
      <c r="CZ58" s="15" t="s">
        <v>134</v>
      </c>
    </row>
    <row r="59" spans="2:104">
      <c r="B59" s="28"/>
      <c r="C59" s="14" t="s">
        <v>90</v>
      </c>
      <c r="D59" s="15" t="s">
        <v>135</v>
      </c>
      <c r="E59" s="15" t="s">
        <v>135</v>
      </c>
      <c r="F59" s="15" t="s">
        <v>135</v>
      </c>
      <c r="G59" s="15" t="s">
        <v>135</v>
      </c>
      <c r="H59" s="15" t="s">
        <v>135</v>
      </c>
      <c r="I59" s="15" t="s">
        <v>135</v>
      </c>
      <c r="J59" s="15" t="s">
        <v>135</v>
      </c>
      <c r="K59" s="15" t="s">
        <v>135</v>
      </c>
      <c r="L59" s="15" t="s">
        <v>135</v>
      </c>
      <c r="M59" s="15" t="s">
        <v>135</v>
      </c>
      <c r="N59" s="15" t="s">
        <v>135</v>
      </c>
      <c r="O59" s="15" t="s">
        <v>135</v>
      </c>
      <c r="P59" s="15" t="s">
        <v>135</v>
      </c>
      <c r="Q59" s="15" t="s">
        <v>135</v>
      </c>
      <c r="R59" s="15" t="s">
        <v>135</v>
      </c>
      <c r="S59" s="15" t="s">
        <v>135</v>
      </c>
      <c r="T59" s="15" t="s">
        <v>135</v>
      </c>
      <c r="U59" s="15" t="s">
        <v>135</v>
      </c>
      <c r="V59" s="15" t="s">
        <v>135</v>
      </c>
      <c r="W59" s="15" t="s">
        <v>135</v>
      </c>
      <c r="X59" s="15" t="s">
        <v>135</v>
      </c>
      <c r="Y59" s="15" t="s">
        <v>135</v>
      </c>
      <c r="Z59" s="15" t="s">
        <v>135</v>
      </c>
      <c r="AA59" s="15" t="s">
        <v>135</v>
      </c>
      <c r="AB59" s="15" t="s">
        <v>135</v>
      </c>
      <c r="AC59" s="15" t="s">
        <v>135</v>
      </c>
      <c r="AD59" s="15" t="s">
        <v>135</v>
      </c>
      <c r="AE59" s="15" t="s">
        <v>135</v>
      </c>
      <c r="AF59" s="15" t="s">
        <v>135</v>
      </c>
      <c r="AG59" s="15" t="s">
        <v>135</v>
      </c>
      <c r="AH59" s="15" t="s">
        <v>135</v>
      </c>
      <c r="AI59" s="15" t="s">
        <v>135</v>
      </c>
      <c r="AJ59" s="15" t="s">
        <v>135</v>
      </c>
      <c r="AK59" s="15" t="s">
        <v>135</v>
      </c>
      <c r="AL59" s="15" t="s">
        <v>135</v>
      </c>
      <c r="AM59" s="15" t="s">
        <v>135</v>
      </c>
      <c r="AN59" s="15" t="s">
        <v>135</v>
      </c>
      <c r="AO59" s="15" t="s">
        <v>135</v>
      </c>
      <c r="AP59" s="15" t="s">
        <v>135</v>
      </c>
      <c r="AQ59" s="15" t="s">
        <v>135</v>
      </c>
      <c r="AR59" s="15" t="s">
        <v>135</v>
      </c>
      <c r="AS59" s="15" t="s">
        <v>135</v>
      </c>
      <c r="AT59" s="15" t="s">
        <v>135</v>
      </c>
      <c r="AU59" s="15">
        <v>4.9759999999999999E-2</v>
      </c>
      <c r="AV59" s="15">
        <v>0.11169999999999999</v>
      </c>
      <c r="AW59" s="15">
        <v>0.17249999999999999</v>
      </c>
      <c r="AX59" s="15">
        <v>0.2324</v>
      </c>
      <c r="AY59" s="15">
        <v>0.29160000000000003</v>
      </c>
      <c r="AZ59" s="15">
        <v>0.35049999999999998</v>
      </c>
      <c r="BA59" s="15">
        <v>0.40949999999999998</v>
      </c>
      <c r="BB59" s="15">
        <v>0.46870000000000001</v>
      </c>
      <c r="BC59" s="15">
        <v>0.52859999999999996</v>
      </c>
      <c r="BD59" s="15">
        <v>0.58950000000000002</v>
      </c>
      <c r="BE59" s="15">
        <v>0.65180000000000005</v>
      </c>
      <c r="BF59" s="15">
        <v>0.71589999999999998</v>
      </c>
      <c r="BG59" s="15">
        <v>0.78220000000000001</v>
      </c>
      <c r="BH59" s="15">
        <v>0.85129999999999995</v>
      </c>
      <c r="BI59" s="15">
        <v>0.92369999999999997</v>
      </c>
      <c r="BJ59" s="15">
        <v>1</v>
      </c>
      <c r="BK59" s="15">
        <v>1.081</v>
      </c>
      <c r="BL59" s="15">
        <v>1.167</v>
      </c>
      <c r="BM59" s="15">
        <v>1.2609999999999999</v>
      </c>
      <c r="BN59" s="15">
        <v>1.361</v>
      </c>
      <c r="BO59" s="15">
        <v>1.472</v>
      </c>
      <c r="BP59" s="15">
        <v>1.593</v>
      </c>
      <c r="BQ59" s="15">
        <v>1.7290000000000001</v>
      </c>
      <c r="BR59" s="15">
        <v>1.881</v>
      </c>
      <c r="BS59" s="15">
        <v>2.0550000000000002</v>
      </c>
      <c r="BT59" s="15">
        <v>2.2570000000000001</v>
      </c>
      <c r="BU59" s="15">
        <v>2.4940000000000002</v>
      </c>
      <c r="BV59" s="15">
        <v>2.7810000000000001</v>
      </c>
      <c r="BW59" s="15">
        <v>3.137</v>
      </c>
      <c r="BX59" s="15">
        <v>3.5960000000000001</v>
      </c>
      <c r="BY59" s="15">
        <v>4.2210000000000001</v>
      </c>
      <c r="BZ59" s="15">
        <v>5.1449999999999996</v>
      </c>
      <c r="CA59" s="15">
        <v>6.7240000000000002</v>
      </c>
      <c r="CB59" s="15">
        <v>10.46</v>
      </c>
      <c r="CC59" s="15" t="s">
        <v>134</v>
      </c>
      <c r="CD59" s="15" t="s">
        <v>134</v>
      </c>
      <c r="CE59" s="15" t="s">
        <v>134</v>
      </c>
      <c r="CF59" s="15" t="s">
        <v>134</v>
      </c>
      <c r="CG59" s="15" t="s">
        <v>134</v>
      </c>
      <c r="CH59" s="15" t="s">
        <v>134</v>
      </c>
      <c r="CI59" s="15" t="s">
        <v>134</v>
      </c>
      <c r="CJ59" s="15" t="s">
        <v>134</v>
      </c>
      <c r="CK59" s="15" t="s">
        <v>134</v>
      </c>
      <c r="CL59" s="15" t="s">
        <v>134</v>
      </c>
      <c r="CM59" s="15" t="s">
        <v>134</v>
      </c>
      <c r="CN59" s="15" t="s">
        <v>134</v>
      </c>
      <c r="CO59" s="15" t="s">
        <v>134</v>
      </c>
      <c r="CP59" s="15" t="s">
        <v>134</v>
      </c>
      <c r="CQ59" s="15" t="s">
        <v>134</v>
      </c>
      <c r="CR59" s="15" t="s">
        <v>134</v>
      </c>
      <c r="CS59" s="15" t="s">
        <v>134</v>
      </c>
      <c r="CT59" s="15" t="s">
        <v>134</v>
      </c>
      <c r="CU59" s="15" t="s">
        <v>134</v>
      </c>
      <c r="CV59" s="15" t="s">
        <v>134</v>
      </c>
      <c r="CW59" s="15" t="s">
        <v>134</v>
      </c>
      <c r="CX59" s="15" t="s">
        <v>134</v>
      </c>
      <c r="CY59" s="15" t="s">
        <v>134</v>
      </c>
      <c r="CZ59" s="15" t="s">
        <v>134</v>
      </c>
    </row>
    <row r="60" spans="2:104">
      <c r="B60" s="28"/>
      <c r="C60" s="14" t="s">
        <v>91</v>
      </c>
      <c r="D60" s="15" t="s">
        <v>135</v>
      </c>
      <c r="E60" s="15" t="s">
        <v>135</v>
      </c>
      <c r="F60" s="15" t="s">
        <v>135</v>
      </c>
      <c r="G60" s="15" t="s">
        <v>135</v>
      </c>
      <c r="H60" s="15" t="s">
        <v>135</v>
      </c>
      <c r="I60" s="15" t="s">
        <v>135</v>
      </c>
      <c r="J60" s="15" t="s">
        <v>135</v>
      </c>
      <c r="K60" s="15" t="s">
        <v>135</v>
      </c>
      <c r="L60" s="15" t="s">
        <v>135</v>
      </c>
      <c r="M60" s="15" t="s">
        <v>135</v>
      </c>
      <c r="N60" s="15" t="s">
        <v>135</v>
      </c>
      <c r="O60" s="15" t="s">
        <v>135</v>
      </c>
      <c r="P60" s="15" t="s">
        <v>135</v>
      </c>
      <c r="Q60" s="15" t="s">
        <v>135</v>
      </c>
      <c r="R60" s="15" t="s">
        <v>135</v>
      </c>
      <c r="S60" s="15" t="s">
        <v>135</v>
      </c>
      <c r="T60" s="15" t="s">
        <v>135</v>
      </c>
      <c r="U60" s="15" t="s">
        <v>135</v>
      </c>
      <c r="V60" s="15" t="s">
        <v>135</v>
      </c>
      <c r="W60" s="15" t="s">
        <v>135</v>
      </c>
      <c r="X60" s="15" t="s">
        <v>135</v>
      </c>
      <c r="Y60" s="15" t="s">
        <v>135</v>
      </c>
      <c r="Z60" s="15" t="s">
        <v>135</v>
      </c>
      <c r="AA60" s="15" t="s">
        <v>135</v>
      </c>
      <c r="AB60" s="15" t="s">
        <v>135</v>
      </c>
      <c r="AC60" s="15" t="s">
        <v>135</v>
      </c>
      <c r="AD60" s="15" t="s">
        <v>135</v>
      </c>
      <c r="AE60" s="15" t="s">
        <v>135</v>
      </c>
      <c r="AF60" s="15" t="s">
        <v>135</v>
      </c>
      <c r="AG60" s="15" t="s">
        <v>135</v>
      </c>
      <c r="AH60" s="15" t="s">
        <v>135</v>
      </c>
      <c r="AI60" s="15" t="s">
        <v>135</v>
      </c>
      <c r="AJ60" s="15" t="s">
        <v>135</v>
      </c>
      <c r="AK60" s="15" t="s">
        <v>135</v>
      </c>
      <c r="AL60" s="15" t="s">
        <v>135</v>
      </c>
      <c r="AM60" s="15" t="s">
        <v>135</v>
      </c>
      <c r="AN60" s="15" t="s">
        <v>135</v>
      </c>
      <c r="AO60" s="15" t="s">
        <v>135</v>
      </c>
      <c r="AP60" s="15" t="s">
        <v>135</v>
      </c>
      <c r="AQ60" s="15" t="s">
        <v>135</v>
      </c>
      <c r="AR60" s="15" t="s">
        <v>135</v>
      </c>
      <c r="AS60" s="15" t="s">
        <v>135</v>
      </c>
      <c r="AT60" s="15" t="s">
        <v>135</v>
      </c>
      <c r="AU60" s="15" t="s">
        <v>135</v>
      </c>
      <c r="AV60" s="15">
        <v>4.0899999999999999E-2</v>
      </c>
      <c r="AW60" s="15">
        <v>0.1038</v>
      </c>
      <c r="AX60" s="15">
        <v>0.1653</v>
      </c>
      <c r="AY60" s="15">
        <v>0.2258</v>
      </c>
      <c r="AZ60" s="15">
        <v>0.28570000000000001</v>
      </c>
      <c r="BA60" s="15">
        <v>0.34510000000000002</v>
      </c>
      <c r="BB60" s="15">
        <v>0.40450000000000003</v>
      </c>
      <c r="BC60" s="15">
        <v>0.4642</v>
      </c>
      <c r="BD60" s="15">
        <v>0.52459999999999996</v>
      </c>
      <c r="BE60" s="15">
        <v>0.58589999999999998</v>
      </c>
      <c r="BF60" s="15">
        <v>0.64859999999999995</v>
      </c>
      <c r="BG60" s="15">
        <v>0.71319999999999995</v>
      </c>
      <c r="BH60" s="15">
        <v>0.78010000000000002</v>
      </c>
      <c r="BI60" s="15">
        <v>0.8498</v>
      </c>
      <c r="BJ60" s="15">
        <v>0.92290000000000005</v>
      </c>
      <c r="BK60" s="15">
        <v>1</v>
      </c>
      <c r="BL60" s="15">
        <v>1.0820000000000001</v>
      </c>
      <c r="BM60" s="15">
        <v>1.17</v>
      </c>
      <c r="BN60" s="15">
        <v>1.264</v>
      </c>
      <c r="BO60" s="15">
        <v>1.367</v>
      </c>
      <c r="BP60" s="15">
        <v>1.48</v>
      </c>
      <c r="BQ60" s="15">
        <v>1.6040000000000001</v>
      </c>
      <c r="BR60" s="15">
        <v>1.744</v>
      </c>
      <c r="BS60" s="15">
        <v>1.901</v>
      </c>
      <c r="BT60" s="15">
        <v>2.0819999999999999</v>
      </c>
      <c r="BU60" s="15">
        <v>2.2930000000000001</v>
      </c>
      <c r="BV60" s="15">
        <v>2.5430000000000001</v>
      </c>
      <c r="BW60" s="15">
        <v>2.8479999999999999</v>
      </c>
      <c r="BX60" s="15">
        <v>3.2320000000000002</v>
      </c>
      <c r="BY60" s="15">
        <v>3.7349999999999999</v>
      </c>
      <c r="BZ60" s="15">
        <v>4.4400000000000004</v>
      </c>
      <c r="CA60" s="15">
        <v>5.5279999999999996</v>
      </c>
      <c r="CB60" s="15">
        <v>7.5549999999999997</v>
      </c>
      <c r="CC60" s="15">
        <v>13.9</v>
      </c>
      <c r="CD60" s="15" t="s">
        <v>134</v>
      </c>
      <c r="CE60" s="15" t="s">
        <v>134</v>
      </c>
      <c r="CF60" s="15" t="s">
        <v>134</v>
      </c>
      <c r="CG60" s="15" t="s">
        <v>134</v>
      </c>
      <c r="CH60" s="15" t="s">
        <v>134</v>
      </c>
      <c r="CI60" s="15" t="s">
        <v>134</v>
      </c>
      <c r="CJ60" s="15" t="s">
        <v>134</v>
      </c>
      <c r="CK60" s="15" t="s">
        <v>134</v>
      </c>
      <c r="CL60" s="15" t="s">
        <v>134</v>
      </c>
      <c r="CM60" s="15" t="s">
        <v>134</v>
      </c>
      <c r="CN60" s="15" t="s">
        <v>134</v>
      </c>
      <c r="CO60" s="15" t="s">
        <v>134</v>
      </c>
      <c r="CP60" s="15" t="s">
        <v>134</v>
      </c>
      <c r="CQ60" s="15" t="s">
        <v>134</v>
      </c>
      <c r="CR60" s="15" t="s">
        <v>134</v>
      </c>
      <c r="CS60" s="15" t="s">
        <v>134</v>
      </c>
      <c r="CT60" s="15" t="s">
        <v>134</v>
      </c>
      <c r="CU60" s="15" t="s">
        <v>134</v>
      </c>
      <c r="CV60" s="15" t="s">
        <v>134</v>
      </c>
      <c r="CW60" s="15" t="s">
        <v>134</v>
      </c>
      <c r="CX60" s="15" t="s">
        <v>134</v>
      </c>
      <c r="CY60" s="15" t="s">
        <v>134</v>
      </c>
      <c r="CZ60" s="15" t="s">
        <v>134</v>
      </c>
    </row>
    <row r="61" spans="2:104">
      <c r="B61" s="28"/>
      <c r="C61" s="14" t="s">
        <v>92</v>
      </c>
      <c r="D61" s="15" t="s">
        <v>135</v>
      </c>
      <c r="E61" s="15" t="s">
        <v>135</v>
      </c>
      <c r="F61" s="15" t="s">
        <v>135</v>
      </c>
      <c r="G61" s="15" t="s">
        <v>135</v>
      </c>
      <c r="H61" s="15" t="s">
        <v>135</v>
      </c>
      <c r="I61" s="15" t="s">
        <v>135</v>
      </c>
      <c r="J61" s="15" t="s">
        <v>135</v>
      </c>
      <c r="K61" s="15" t="s">
        <v>135</v>
      </c>
      <c r="L61" s="15" t="s">
        <v>135</v>
      </c>
      <c r="M61" s="15" t="s">
        <v>135</v>
      </c>
      <c r="N61" s="15" t="s">
        <v>135</v>
      </c>
      <c r="O61" s="15" t="s">
        <v>135</v>
      </c>
      <c r="P61" s="15" t="s">
        <v>135</v>
      </c>
      <c r="Q61" s="15" t="s">
        <v>135</v>
      </c>
      <c r="R61" s="15" t="s">
        <v>135</v>
      </c>
      <c r="S61" s="15" t="s">
        <v>135</v>
      </c>
      <c r="T61" s="15" t="s">
        <v>135</v>
      </c>
      <c r="U61" s="15" t="s">
        <v>135</v>
      </c>
      <c r="V61" s="15" t="s">
        <v>135</v>
      </c>
      <c r="W61" s="15" t="s">
        <v>135</v>
      </c>
      <c r="X61" s="15" t="s">
        <v>135</v>
      </c>
      <c r="Y61" s="15" t="s">
        <v>135</v>
      </c>
      <c r="Z61" s="15" t="s">
        <v>135</v>
      </c>
      <c r="AA61" s="15" t="s">
        <v>135</v>
      </c>
      <c r="AB61" s="15" t="s">
        <v>135</v>
      </c>
      <c r="AC61" s="15" t="s">
        <v>135</v>
      </c>
      <c r="AD61" s="15" t="s">
        <v>135</v>
      </c>
      <c r="AE61" s="15" t="s">
        <v>135</v>
      </c>
      <c r="AF61" s="15" t="s">
        <v>135</v>
      </c>
      <c r="AG61" s="15" t="s">
        <v>135</v>
      </c>
      <c r="AH61" s="15" t="s">
        <v>135</v>
      </c>
      <c r="AI61" s="15" t="s">
        <v>135</v>
      </c>
      <c r="AJ61" s="15" t="s">
        <v>135</v>
      </c>
      <c r="AK61" s="15" t="s">
        <v>135</v>
      </c>
      <c r="AL61" s="15" t="s">
        <v>135</v>
      </c>
      <c r="AM61" s="15" t="s">
        <v>135</v>
      </c>
      <c r="AN61" s="15" t="s">
        <v>135</v>
      </c>
      <c r="AO61" s="15" t="s">
        <v>135</v>
      </c>
      <c r="AP61" s="15" t="s">
        <v>135</v>
      </c>
      <c r="AQ61" s="15" t="s">
        <v>135</v>
      </c>
      <c r="AR61" s="15" t="s">
        <v>135</v>
      </c>
      <c r="AS61" s="15" t="s">
        <v>135</v>
      </c>
      <c r="AT61" s="15" t="s">
        <v>135</v>
      </c>
      <c r="AU61" s="15" t="s">
        <v>135</v>
      </c>
      <c r="AV61" s="15" t="s">
        <v>135</v>
      </c>
      <c r="AW61" s="15">
        <v>3.1419999999999997E-2</v>
      </c>
      <c r="AX61" s="15">
        <v>9.5229999999999995E-2</v>
      </c>
      <c r="AY61" s="15">
        <v>0.15759999999999999</v>
      </c>
      <c r="AZ61" s="15">
        <v>0.21890000000000001</v>
      </c>
      <c r="BA61" s="15">
        <v>0.27939999999999998</v>
      </c>
      <c r="BB61" s="15">
        <v>0.33939999999999998</v>
      </c>
      <c r="BC61" s="15">
        <v>0.39929999999999999</v>
      </c>
      <c r="BD61" s="15">
        <v>0.45950000000000002</v>
      </c>
      <c r="BE61" s="15">
        <v>0.52029999999999998</v>
      </c>
      <c r="BF61" s="15">
        <v>0.58209999999999995</v>
      </c>
      <c r="BG61" s="15">
        <v>0.64529999999999998</v>
      </c>
      <c r="BH61" s="15">
        <v>0.71040000000000003</v>
      </c>
      <c r="BI61" s="15">
        <v>0.77780000000000005</v>
      </c>
      <c r="BJ61" s="15">
        <v>0.84809999999999997</v>
      </c>
      <c r="BK61" s="15">
        <v>0.92200000000000004</v>
      </c>
      <c r="BL61" s="15">
        <v>1</v>
      </c>
      <c r="BM61" s="15">
        <v>1.083</v>
      </c>
      <c r="BN61" s="15">
        <v>1.1719999999999999</v>
      </c>
      <c r="BO61" s="15">
        <v>1.268</v>
      </c>
      <c r="BP61" s="15">
        <v>1.373</v>
      </c>
      <c r="BQ61" s="15">
        <v>1.488</v>
      </c>
      <c r="BR61" s="15">
        <v>1.6160000000000001</v>
      </c>
      <c r="BS61" s="15">
        <v>1.76</v>
      </c>
      <c r="BT61" s="15">
        <v>1.923</v>
      </c>
      <c r="BU61" s="15">
        <v>2.1110000000000002</v>
      </c>
      <c r="BV61" s="15">
        <v>2.3319999999999999</v>
      </c>
      <c r="BW61" s="15">
        <v>2.597</v>
      </c>
      <c r="BX61" s="15">
        <v>2.923</v>
      </c>
      <c r="BY61" s="15">
        <v>3.339</v>
      </c>
      <c r="BZ61" s="15">
        <v>3.8969999999999998</v>
      </c>
      <c r="CA61" s="15">
        <v>4.7030000000000003</v>
      </c>
      <c r="CB61" s="15">
        <v>6.0179999999999998</v>
      </c>
      <c r="CC61" s="15">
        <v>8.7919999999999998</v>
      </c>
      <c r="CD61" s="15">
        <v>26.49</v>
      </c>
      <c r="CE61" s="15" t="s">
        <v>134</v>
      </c>
      <c r="CF61" s="15" t="s">
        <v>134</v>
      </c>
      <c r="CG61" s="15" t="s">
        <v>134</v>
      </c>
      <c r="CH61" s="15" t="s">
        <v>134</v>
      </c>
      <c r="CI61" s="15" t="s">
        <v>134</v>
      </c>
      <c r="CJ61" s="15" t="s">
        <v>134</v>
      </c>
      <c r="CK61" s="15" t="s">
        <v>134</v>
      </c>
      <c r="CL61" s="15" t="s">
        <v>134</v>
      </c>
      <c r="CM61" s="15" t="s">
        <v>134</v>
      </c>
      <c r="CN61" s="15" t="s">
        <v>134</v>
      </c>
      <c r="CO61" s="15" t="s">
        <v>134</v>
      </c>
      <c r="CP61" s="15" t="s">
        <v>134</v>
      </c>
      <c r="CQ61" s="15" t="s">
        <v>134</v>
      </c>
      <c r="CR61" s="15" t="s">
        <v>134</v>
      </c>
      <c r="CS61" s="15" t="s">
        <v>134</v>
      </c>
      <c r="CT61" s="15" t="s">
        <v>134</v>
      </c>
      <c r="CU61" s="15" t="s">
        <v>134</v>
      </c>
      <c r="CV61" s="15" t="s">
        <v>134</v>
      </c>
      <c r="CW61" s="15" t="s">
        <v>134</v>
      </c>
      <c r="CX61" s="15" t="s">
        <v>134</v>
      </c>
      <c r="CY61" s="15" t="s">
        <v>134</v>
      </c>
      <c r="CZ61" s="15" t="s">
        <v>134</v>
      </c>
    </row>
    <row r="62" spans="2:104">
      <c r="B62" s="28"/>
      <c r="C62" s="14" t="s">
        <v>93</v>
      </c>
      <c r="D62" s="15" t="s">
        <v>135</v>
      </c>
      <c r="E62" s="15" t="s">
        <v>135</v>
      </c>
      <c r="F62" s="15" t="s">
        <v>135</v>
      </c>
      <c r="G62" s="15" t="s">
        <v>135</v>
      </c>
      <c r="H62" s="15" t="s">
        <v>135</v>
      </c>
      <c r="I62" s="15" t="s">
        <v>135</v>
      </c>
      <c r="J62" s="15" t="s">
        <v>135</v>
      </c>
      <c r="K62" s="15" t="s">
        <v>135</v>
      </c>
      <c r="L62" s="15" t="s">
        <v>135</v>
      </c>
      <c r="M62" s="15" t="s">
        <v>135</v>
      </c>
      <c r="N62" s="15" t="s">
        <v>135</v>
      </c>
      <c r="O62" s="15" t="s">
        <v>135</v>
      </c>
      <c r="P62" s="15" t="s">
        <v>135</v>
      </c>
      <c r="Q62" s="15" t="s">
        <v>135</v>
      </c>
      <c r="R62" s="15" t="s">
        <v>135</v>
      </c>
      <c r="S62" s="15" t="s">
        <v>135</v>
      </c>
      <c r="T62" s="15" t="s">
        <v>135</v>
      </c>
      <c r="U62" s="15" t="s">
        <v>135</v>
      </c>
      <c r="V62" s="15" t="s">
        <v>135</v>
      </c>
      <c r="W62" s="15" t="s">
        <v>135</v>
      </c>
      <c r="X62" s="15" t="s">
        <v>135</v>
      </c>
      <c r="Y62" s="15" t="s">
        <v>135</v>
      </c>
      <c r="Z62" s="15" t="s">
        <v>135</v>
      </c>
      <c r="AA62" s="15" t="s">
        <v>135</v>
      </c>
      <c r="AB62" s="15" t="s">
        <v>135</v>
      </c>
      <c r="AC62" s="15" t="s">
        <v>135</v>
      </c>
      <c r="AD62" s="15" t="s">
        <v>135</v>
      </c>
      <c r="AE62" s="15" t="s">
        <v>135</v>
      </c>
      <c r="AF62" s="15" t="s">
        <v>135</v>
      </c>
      <c r="AG62" s="15" t="s">
        <v>135</v>
      </c>
      <c r="AH62" s="15" t="s">
        <v>135</v>
      </c>
      <c r="AI62" s="15" t="s">
        <v>135</v>
      </c>
      <c r="AJ62" s="15" t="s">
        <v>135</v>
      </c>
      <c r="AK62" s="15" t="s">
        <v>135</v>
      </c>
      <c r="AL62" s="15" t="s">
        <v>135</v>
      </c>
      <c r="AM62" s="15" t="s">
        <v>135</v>
      </c>
      <c r="AN62" s="15" t="s">
        <v>135</v>
      </c>
      <c r="AO62" s="15" t="s">
        <v>135</v>
      </c>
      <c r="AP62" s="15" t="s">
        <v>135</v>
      </c>
      <c r="AQ62" s="15" t="s">
        <v>135</v>
      </c>
      <c r="AR62" s="15" t="s">
        <v>135</v>
      </c>
      <c r="AS62" s="15" t="s">
        <v>135</v>
      </c>
      <c r="AT62" s="15" t="s">
        <v>135</v>
      </c>
      <c r="AU62" s="15" t="s">
        <v>135</v>
      </c>
      <c r="AV62" s="15" t="s">
        <v>135</v>
      </c>
      <c r="AW62" s="15" t="s">
        <v>135</v>
      </c>
      <c r="AX62" s="15">
        <v>2.1260000000000001E-2</v>
      </c>
      <c r="AY62" s="15">
        <v>8.6120000000000002E-2</v>
      </c>
      <c r="AZ62" s="15">
        <v>0.14940000000000001</v>
      </c>
      <c r="BA62" s="15">
        <v>0.21149999999999999</v>
      </c>
      <c r="BB62" s="15">
        <v>0.2727</v>
      </c>
      <c r="BC62" s="15">
        <v>0.33329999999999999</v>
      </c>
      <c r="BD62" s="15">
        <v>0.39379999999999998</v>
      </c>
      <c r="BE62" s="15">
        <v>0.45450000000000002</v>
      </c>
      <c r="BF62" s="15">
        <v>0.51580000000000004</v>
      </c>
      <c r="BG62" s="15">
        <v>0.57809999999999995</v>
      </c>
      <c r="BH62" s="15">
        <v>0.64180000000000004</v>
      </c>
      <c r="BI62" s="15">
        <v>0.70740000000000003</v>
      </c>
      <c r="BJ62" s="15">
        <v>0.77539999999999998</v>
      </c>
      <c r="BK62" s="15">
        <v>0.84640000000000004</v>
      </c>
      <c r="BL62" s="15">
        <v>0.92100000000000004</v>
      </c>
      <c r="BM62" s="15">
        <v>1</v>
      </c>
      <c r="BN62" s="15">
        <v>1.0840000000000001</v>
      </c>
      <c r="BO62" s="15">
        <v>1.175</v>
      </c>
      <c r="BP62" s="15">
        <v>1.2729999999999999</v>
      </c>
      <c r="BQ62" s="15">
        <v>1.38</v>
      </c>
      <c r="BR62" s="15">
        <v>1.498</v>
      </c>
      <c r="BS62" s="15">
        <v>1.629</v>
      </c>
      <c r="BT62" s="15">
        <v>1.778</v>
      </c>
      <c r="BU62" s="15">
        <v>1.9470000000000001</v>
      </c>
      <c r="BV62" s="15">
        <v>2.1429999999999998</v>
      </c>
      <c r="BW62" s="15">
        <v>2.375</v>
      </c>
      <c r="BX62" s="15">
        <v>2.657</v>
      </c>
      <c r="BY62" s="15">
        <v>3.0070000000000001</v>
      </c>
      <c r="BZ62" s="15">
        <v>3.4620000000000002</v>
      </c>
      <c r="CA62" s="15">
        <v>4.0869999999999997</v>
      </c>
      <c r="CB62" s="15">
        <v>5.0259999999999998</v>
      </c>
      <c r="CC62" s="15">
        <v>6.6740000000000004</v>
      </c>
      <c r="CD62" s="15">
        <v>10.9</v>
      </c>
      <c r="CE62" s="15" t="s">
        <v>134</v>
      </c>
      <c r="CF62" s="15" t="s">
        <v>134</v>
      </c>
      <c r="CG62" s="15" t="s">
        <v>134</v>
      </c>
      <c r="CH62" s="15" t="s">
        <v>134</v>
      </c>
      <c r="CI62" s="15" t="s">
        <v>134</v>
      </c>
      <c r="CJ62" s="15" t="s">
        <v>134</v>
      </c>
      <c r="CK62" s="15" t="s">
        <v>134</v>
      </c>
      <c r="CL62" s="15" t="s">
        <v>134</v>
      </c>
      <c r="CM62" s="15" t="s">
        <v>134</v>
      </c>
      <c r="CN62" s="15" t="s">
        <v>134</v>
      </c>
      <c r="CO62" s="15" t="s">
        <v>134</v>
      </c>
      <c r="CP62" s="15" t="s">
        <v>134</v>
      </c>
      <c r="CQ62" s="15" t="s">
        <v>134</v>
      </c>
      <c r="CR62" s="15" t="s">
        <v>134</v>
      </c>
      <c r="CS62" s="15" t="s">
        <v>134</v>
      </c>
      <c r="CT62" s="15" t="s">
        <v>134</v>
      </c>
      <c r="CU62" s="15" t="s">
        <v>134</v>
      </c>
      <c r="CV62" s="15" t="s">
        <v>134</v>
      </c>
      <c r="CW62" s="15" t="s">
        <v>134</v>
      </c>
      <c r="CX62" s="15" t="s">
        <v>134</v>
      </c>
      <c r="CY62" s="15" t="s">
        <v>134</v>
      </c>
      <c r="CZ62" s="15" t="s">
        <v>134</v>
      </c>
    </row>
    <row r="63" spans="2:104">
      <c r="B63" s="28"/>
      <c r="C63" s="14" t="s">
        <v>94</v>
      </c>
      <c r="D63" s="15" t="s">
        <v>135</v>
      </c>
      <c r="E63" s="15" t="s">
        <v>135</v>
      </c>
      <c r="F63" s="15" t="s">
        <v>135</v>
      </c>
      <c r="G63" s="15" t="s">
        <v>135</v>
      </c>
      <c r="H63" s="15" t="s">
        <v>135</v>
      </c>
      <c r="I63" s="15" t="s">
        <v>135</v>
      </c>
      <c r="J63" s="15" t="s">
        <v>135</v>
      </c>
      <c r="K63" s="15" t="s">
        <v>135</v>
      </c>
      <c r="L63" s="15" t="s">
        <v>135</v>
      </c>
      <c r="M63" s="15" t="s">
        <v>135</v>
      </c>
      <c r="N63" s="15" t="s">
        <v>135</v>
      </c>
      <c r="O63" s="15" t="s">
        <v>135</v>
      </c>
      <c r="P63" s="15" t="s">
        <v>135</v>
      </c>
      <c r="Q63" s="15" t="s">
        <v>135</v>
      </c>
      <c r="R63" s="15" t="s">
        <v>135</v>
      </c>
      <c r="S63" s="15" t="s">
        <v>135</v>
      </c>
      <c r="T63" s="15" t="s">
        <v>135</v>
      </c>
      <c r="U63" s="15" t="s">
        <v>135</v>
      </c>
      <c r="V63" s="15" t="s">
        <v>135</v>
      </c>
      <c r="W63" s="15" t="s">
        <v>135</v>
      </c>
      <c r="X63" s="15" t="s">
        <v>135</v>
      </c>
      <c r="Y63" s="15" t="s">
        <v>135</v>
      </c>
      <c r="Z63" s="15" t="s">
        <v>135</v>
      </c>
      <c r="AA63" s="15" t="s">
        <v>135</v>
      </c>
      <c r="AB63" s="15" t="s">
        <v>135</v>
      </c>
      <c r="AC63" s="15" t="s">
        <v>135</v>
      </c>
      <c r="AD63" s="15" t="s">
        <v>135</v>
      </c>
      <c r="AE63" s="15" t="s">
        <v>135</v>
      </c>
      <c r="AF63" s="15" t="s">
        <v>135</v>
      </c>
      <c r="AG63" s="15" t="s">
        <v>135</v>
      </c>
      <c r="AH63" s="15" t="s">
        <v>135</v>
      </c>
      <c r="AI63" s="15" t="s">
        <v>135</v>
      </c>
      <c r="AJ63" s="15" t="s">
        <v>135</v>
      </c>
      <c r="AK63" s="15" t="s">
        <v>135</v>
      </c>
      <c r="AL63" s="15" t="s">
        <v>135</v>
      </c>
      <c r="AM63" s="15" t="s">
        <v>135</v>
      </c>
      <c r="AN63" s="15" t="s">
        <v>135</v>
      </c>
      <c r="AO63" s="15" t="s">
        <v>135</v>
      </c>
      <c r="AP63" s="15" t="s">
        <v>135</v>
      </c>
      <c r="AQ63" s="15" t="s">
        <v>135</v>
      </c>
      <c r="AR63" s="15" t="s">
        <v>135</v>
      </c>
      <c r="AS63" s="15" t="s">
        <v>135</v>
      </c>
      <c r="AT63" s="15" t="s">
        <v>135</v>
      </c>
      <c r="AU63" s="15" t="s">
        <v>135</v>
      </c>
      <c r="AV63" s="15" t="s">
        <v>135</v>
      </c>
      <c r="AW63" s="15" t="s">
        <v>135</v>
      </c>
      <c r="AX63" s="15" t="s">
        <v>135</v>
      </c>
      <c r="AY63" s="15" t="s">
        <v>135</v>
      </c>
      <c r="AZ63" s="15">
        <v>7.6369999999999993E-2</v>
      </c>
      <c r="BA63" s="15">
        <v>0.14069999999999999</v>
      </c>
      <c r="BB63" s="15">
        <v>0.2036</v>
      </c>
      <c r="BC63" s="15">
        <v>0.26550000000000001</v>
      </c>
      <c r="BD63" s="15">
        <v>0.32690000000000002</v>
      </c>
      <c r="BE63" s="15">
        <v>0.38800000000000001</v>
      </c>
      <c r="BF63" s="15">
        <v>0.44919999999999999</v>
      </c>
      <c r="BG63" s="15">
        <v>0.51100000000000001</v>
      </c>
      <c r="BH63" s="15">
        <v>0.57379999999999998</v>
      </c>
      <c r="BI63" s="15">
        <v>0.63800000000000001</v>
      </c>
      <c r="BJ63" s="15">
        <v>0.70420000000000005</v>
      </c>
      <c r="BK63" s="15">
        <v>0.77280000000000004</v>
      </c>
      <c r="BL63" s="15">
        <v>0.84460000000000002</v>
      </c>
      <c r="BM63" s="15">
        <v>0.92</v>
      </c>
      <c r="BN63" s="15">
        <v>1</v>
      </c>
      <c r="BO63" s="15">
        <v>1.085</v>
      </c>
      <c r="BP63" s="15">
        <v>1.177</v>
      </c>
      <c r="BQ63" s="15">
        <v>1.2769999999999999</v>
      </c>
      <c r="BR63" s="15">
        <v>1.387</v>
      </c>
      <c r="BS63" s="15">
        <v>1.508</v>
      </c>
      <c r="BT63" s="15">
        <v>1.643</v>
      </c>
      <c r="BU63" s="15">
        <v>1.796</v>
      </c>
      <c r="BV63" s="15">
        <v>1.9730000000000001</v>
      </c>
      <c r="BW63" s="15">
        <v>2.1779999999999999</v>
      </c>
      <c r="BX63" s="15">
        <v>2.423</v>
      </c>
      <c r="BY63" s="15">
        <v>2.7229999999999999</v>
      </c>
      <c r="BZ63" s="15">
        <v>3.1030000000000002</v>
      </c>
      <c r="CA63" s="15">
        <v>3.6040000000000001</v>
      </c>
      <c r="CB63" s="15">
        <v>4.3140000000000001</v>
      </c>
      <c r="CC63" s="15">
        <v>5.4329999999999998</v>
      </c>
      <c r="CD63" s="15">
        <v>7.6059999999999999</v>
      </c>
      <c r="CE63" s="15">
        <v>15.71</v>
      </c>
      <c r="CF63" s="15" t="s">
        <v>134</v>
      </c>
      <c r="CG63" s="15" t="s">
        <v>134</v>
      </c>
      <c r="CH63" s="15" t="s">
        <v>134</v>
      </c>
      <c r="CI63" s="15" t="s">
        <v>134</v>
      </c>
      <c r="CJ63" s="15" t="s">
        <v>134</v>
      </c>
      <c r="CK63" s="15" t="s">
        <v>134</v>
      </c>
      <c r="CL63" s="15" t="s">
        <v>134</v>
      </c>
      <c r="CM63" s="15" t="s">
        <v>134</v>
      </c>
      <c r="CN63" s="15" t="s">
        <v>134</v>
      </c>
      <c r="CO63" s="15" t="s">
        <v>134</v>
      </c>
      <c r="CP63" s="15" t="s">
        <v>134</v>
      </c>
      <c r="CQ63" s="15" t="s">
        <v>134</v>
      </c>
      <c r="CR63" s="15" t="s">
        <v>134</v>
      </c>
      <c r="CS63" s="15" t="s">
        <v>134</v>
      </c>
      <c r="CT63" s="15" t="s">
        <v>134</v>
      </c>
      <c r="CU63" s="15" t="s">
        <v>134</v>
      </c>
      <c r="CV63" s="15" t="s">
        <v>134</v>
      </c>
      <c r="CW63" s="15" t="s">
        <v>134</v>
      </c>
      <c r="CX63" s="15" t="s">
        <v>134</v>
      </c>
      <c r="CY63" s="15" t="s">
        <v>134</v>
      </c>
      <c r="CZ63" s="15" t="s">
        <v>134</v>
      </c>
    </row>
    <row r="64" spans="2:104">
      <c r="B64" s="28"/>
      <c r="C64" s="14" t="s">
        <v>95</v>
      </c>
      <c r="D64" s="15" t="s">
        <v>135</v>
      </c>
      <c r="E64" s="15" t="s">
        <v>135</v>
      </c>
      <c r="F64" s="15" t="s">
        <v>135</v>
      </c>
      <c r="G64" s="15" t="s">
        <v>135</v>
      </c>
      <c r="H64" s="15" t="s">
        <v>135</v>
      </c>
      <c r="I64" s="15" t="s">
        <v>135</v>
      </c>
      <c r="J64" s="15" t="s">
        <v>135</v>
      </c>
      <c r="K64" s="15" t="s">
        <v>135</v>
      </c>
      <c r="L64" s="15" t="s">
        <v>135</v>
      </c>
      <c r="M64" s="15" t="s">
        <v>135</v>
      </c>
      <c r="N64" s="15" t="s">
        <v>135</v>
      </c>
      <c r="O64" s="15" t="s">
        <v>135</v>
      </c>
      <c r="P64" s="15" t="s">
        <v>135</v>
      </c>
      <c r="Q64" s="15" t="s">
        <v>135</v>
      </c>
      <c r="R64" s="15" t="s">
        <v>135</v>
      </c>
      <c r="S64" s="15" t="s">
        <v>135</v>
      </c>
      <c r="T64" s="15" t="s">
        <v>135</v>
      </c>
      <c r="U64" s="15" t="s">
        <v>135</v>
      </c>
      <c r="V64" s="15" t="s">
        <v>135</v>
      </c>
      <c r="W64" s="15" t="s">
        <v>135</v>
      </c>
      <c r="X64" s="15" t="s">
        <v>135</v>
      </c>
      <c r="Y64" s="15" t="s">
        <v>135</v>
      </c>
      <c r="Z64" s="15" t="s">
        <v>135</v>
      </c>
      <c r="AA64" s="15" t="s">
        <v>135</v>
      </c>
      <c r="AB64" s="15" t="s">
        <v>135</v>
      </c>
      <c r="AC64" s="15" t="s">
        <v>135</v>
      </c>
      <c r="AD64" s="15" t="s">
        <v>135</v>
      </c>
      <c r="AE64" s="15" t="s">
        <v>135</v>
      </c>
      <c r="AF64" s="15" t="s">
        <v>135</v>
      </c>
      <c r="AG64" s="15" t="s">
        <v>135</v>
      </c>
      <c r="AH64" s="15" t="s">
        <v>135</v>
      </c>
      <c r="AI64" s="15" t="s">
        <v>135</v>
      </c>
      <c r="AJ64" s="15" t="s">
        <v>135</v>
      </c>
      <c r="AK64" s="15" t="s">
        <v>135</v>
      </c>
      <c r="AL64" s="15" t="s">
        <v>135</v>
      </c>
      <c r="AM64" s="15" t="s">
        <v>135</v>
      </c>
      <c r="AN64" s="15" t="s">
        <v>135</v>
      </c>
      <c r="AO64" s="15" t="s">
        <v>135</v>
      </c>
      <c r="AP64" s="15" t="s">
        <v>135</v>
      </c>
      <c r="AQ64" s="15" t="s">
        <v>135</v>
      </c>
      <c r="AR64" s="15" t="s">
        <v>135</v>
      </c>
      <c r="AS64" s="15" t="s">
        <v>135</v>
      </c>
      <c r="AT64" s="15" t="s">
        <v>135</v>
      </c>
      <c r="AU64" s="15" t="s">
        <v>135</v>
      </c>
      <c r="AV64" s="15" t="s">
        <v>135</v>
      </c>
      <c r="AW64" s="15" t="s">
        <v>135</v>
      </c>
      <c r="AX64" s="15" t="s">
        <v>135</v>
      </c>
      <c r="AY64" s="15" t="s">
        <v>135</v>
      </c>
      <c r="AZ64" s="15" t="s">
        <v>135</v>
      </c>
      <c r="BA64" s="15">
        <v>6.5920000000000006E-2</v>
      </c>
      <c r="BB64" s="15">
        <v>0.1313</v>
      </c>
      <c r="BC64" s="15">
        <v>0.19520000000000001</v>
      </c>
      <c r="BD64" s="15">
        <v>0.25800000000000001</v>
      </c>
      <c r="BE64" s="15">
        <v>0.32</v>
      </c>
      <c r="BF64" s="15">
        <v>0.38179999999999997</v>
      </c>
      <c r="BG64" s="15">
        <v>0.44359999999999999</v>
      </c>
      <c r="BH64" s="15">
        <v>0.50600000000000001</v>
      </c>
      <c r="BI64" s="15">
        <v>0.56930000000000003</v>
      </c>
      <c r="BJ64" s="15">
        <v>0.6341</v>
      </c>
      <c r="BK64" s="15">
        <v>0.70079999999999998</v>
      </c>
      <c r="BL64" s="15">
        <v>0.77010000000000001</v>
      </c>
      <c r="BM64" s="15">
        <v>0.84260000000000002</v>
      </c>
      <c r="BN64" s="15">
        <v>0.91890000000000005</v>
      </c>
      <c r="BO64" s="15">
        <v>1</v>
      </c>
      <c r="BP64" s="15">
        <v>1.087</v>
      </c>
      <c r="BQ64" s="15">
        <v>1.18</v>
      </c>
      <c r="BR64" s="15">
        <v>1.282</v>
      </c>
      <c r="BS64" s="15">
        <v>1.3939999999999999</v>
      </c>
      <c r="BT64" s="15">
        <v>1.5189999999999999</v>
      </c>
      <c r="BU64" s="15">
        <v>1.6579999999999999</v>
      </c>
      <c r="BV64" s="15">
        <v>1.8169999999999999</v>
      </c>
      <c r="BW64" s="15">
        <v>2.0009999999999999</v>
      </c>
      <c r="BX64" s="15">
        <v>2.2170000000000001</v>
      </c>
      <c r="BY64" s="15">
        <v>2.4769999999999999</v>
      </c>
      <c r="BZ64" s="15">
        <v>2.798</v>
      </c>
      <c r="CA64" s="15">
        <v>3.2120000000000002</v>
      </c>
      <c r="CB64" s="15">
        <v>3.7709999999999999</v>
      </c>
      <c r="CC64" s="15">
        <v>4.5910000000000002</v>
      </c>
      <c r="CD64" s="15">
        <v>5.9669999999999996</v>
      </c>
      <c r="CE64" s="15">
        <v>9.07</v>
      </c>
      <c r="CF64" s="15">
        <v>142.30000000000001</v>
      </c>
      <c r="CG64" s="15" t="s">
        <v>134</v>
      </c>
      <c r="CH64" s="15" t="s">
        <v>134</v>
      </c>
      <c r="CI64" s="15" t="s">
        <v>134</v>
      </c>
      <c r="CJ64" s="15" t="s">
        <v>134</v>
      </c>
      <c r="CK64" s="15" t="s">
        <v>134</v>
      </c>
      <c r="CL64" s="15" t="s">
        <v>134</v>
      </c>
      <c r="CM64" s="15" t="s">
        <v>134</v>
      </c>
      <c r="CN64" s="15" t="s">
        <v>134</v>
      </c>
      <c r="CO64" s="15" t="s">
        <v>134</v>
      </c>
      <c r="CP64" s="15" t="s">
        <v>134</v>
      </c>
      <c r="CQ64" s="15" t="s">
        <v>134</v>
      </c>
      <c r="CR64" s="15" t="s">
        <v>134</v>
      </c>
      <c r="CS64" s="15" t="s">
        <v>134</v>
      </c>
      <c r="CT64" s="15" t="s">
        <v>134</v>
      </c>
      <c r="CU64" s="15" t="s">
        <v>134</v>
      </c>
      <c r="CV64" s="15" t="s">
        <v>134</v>
      </c>
      <c r="CW64" s="15" t="s">
        <v>134</v>
      </c>
      <c r="CX64" s="15" t="s">
        <v>134</v>
      </c>
      <c r="CY64" s="15" t="s">
        <v>134</v>
      </c>
      <c r="CZ64" s="15" t="s">
        <v>134</v>
      </c>
    </row>
    <row r="65" spans="2:104">
      <c r="B65" s="28"/>
      <c r="C65" s="14" t="s">
        <v>96</v>
      </c>
      <c r="D65" s="15" t="s">
        <v>135</v>
      </c>
      <c r="E65" s="15" t="s">
        <v>135</v>
      </c>
      <c r="F65" s="15" t="s">
        <v>135</v>
      </c>
      <c r="G65" s="15" t="s">
        <v>135</v>
      </c>
      <c r="H65" s="15" t="s">
        <v>135</v>
      </c>
      <c r="I65" s="15" t="s">
        <v>135</v>
      </c>
      <c r="J65" s="15" t="s">
        <v>135</v>
      </c>
      <c r="K65" s="15" t="s">
        <v>135</v>
      </c>
      <c r="L65" s="15" t="s">
        <v>135</v>
      </c>
      <c r="M65" s="15" t="s">
        <v>135</v>
      </c>
      <c r="N65" s="15" t="s">
        <v>135</v>
      </c>
      <c r="O65" s="15" t="s">
        <v>135</v>
      </c>
      <c r="P65" s="15" t="s">
        <v>135</v>
      </c>
      <c r="Q65" s="15" t="s">
        <v>135</v>
      </c>
      <c r="R65" s="15" t="s">
        <v>135</v>
      </c>
      <c r="S65" s="15" t="s">
        <v>135</v>
      </c>
      <c r="T65" s="15" t="s">
        <v>135</v>
      </c>
      <c r="U65" s="15" t="s">
        <v>135</v>
      </c>
      <c r="V65" s="15" t="s">
        <v>135</v>
      </c>
      <c r="W65" s="15" t="s">
        <v>135</v>
      </c>
      <c r="X65" s="15" t="s">
        <v>135</v>
      </c>
      <c r="Y65" s="15" t="s">
        <v>135</v>
      </c>
      <c r="Z65" s="15" t="s">
        <v>135</v>
      </c>
      <c r="AA65" s="15" t="s">
        <v>135</v>
      </c>
      <c r="AB65" s="15" t="s">
        <v>135</v>
      </c>
      <c r="AC65" s="15" t="s">
        <v>135</v>
      </c>
      <c r="AD65" s="15" t="s">
        <v>135</v>
      </c>
      <c r="AE65" s="15" t="s">
        <v>135</v>
      </c>
      <c r="AF65" s="15" t="s">
        <v>135</v>
      </c>
      <c r="AG65" s="15" t="s">
        <v>135</v>
      </c>
      <c r="AH65" s="15" t="s">
        <v>135</v>
      </c>
      <c r="AI65" s="15" t="s">
        <v>135</v>
      </c>
      <c r="AJ65" s="15" t="s">
        <v>135</v>
      </c>
      <c r="AK65" s="15" t="s">
        <v>135</v>
      </c>
      <c r="AL65" s="15" t="s">
        <v>135</v>
      </c>
      <c r="AM65" s="15" t="s">
        <v>135</v>
      </c>
      <c r="AN65" s="15" t="s">
        <v>135</v>
      </c>
      <c r="AO65" s="15" t="s">
        <v>135</v>
      </c>
      <c r="AP65" s="15" t="s">
        <v>135</v>
      </c>
      <c r="AQ65" s="15" t="s">
        <v>135</v>
      </c>
      <c r="AR65" s="15" t="s">
        <v>135</v>
      </c>
      <c r="AS65" s="15" t="s">
        <v>135</v>
      </c>
      <c r="AT65" s="15" t="s">
        <v>135</v>
      </c>
      <c r="AU65" s="15" t="s">
        <v>135</v>
      </c>
      <c r="AV65" s="15" t="s">
        <v>135</v>
      </c>
      <c r="AW65" s="15" t="s">
        <v>135</v>
      </c>
      <c r="AX65" s="15" t="s">
        <v>135</v>
      </c>
      <c r="AY65" s="15" t="s">
        <v>135</v>
      </c>
      <c r="AZ65" s="15" t="s">
        <v>135</v>
      </c>
      <c r="BA65" s="15" t="s">
        <v>135</v>
      </c>
      <c r="BB65" s="15">
        <v>5.4710000000000002E-2</v>
      </c>
      <c r="BC65" s="15">
        <v>0.12130000000000001</v>
      </c>
      <c r="BD65" s="15">
        <v>0.1862</v>
      </c>
      <c r="BE65" s="15">
        <v>0.24990000000000001</v>
      </c>
      <c r="BF65" s="15">
        <v>0.31269999999999998</v>
      </c>
      <c r="BG65" s="15">
        <v>0.37519999999999998</v>
      </c>
      <c r="BH65" s="15">
        <v>0.43759999999999999</v>
      </c>
      <c r="BI65" s="15">
        <v>0.50060000000000004</v>
      </c>
      <c r="BJ65" s="15">
        <v>0.5645</v>
      </c>
      <c r="BK65" s="15">
        <v>0.62990000000000002</v>
      </c>
      <c r="BL65" s="15">
        <v>0.69730000000000003</v>
      </c>
      <c r="BM65" s="15">
        <v>0.76729999999999998</v>
      </c>
      <c r="BN65" s="15">
        <v>0.84050000000000002</v>
      </c>
      <c r="BO65" s="15">
        <v>0.91779999999999995</v>
      </c>
      <c r="BP65" s="15">
        <v>1</v>
      </c>
      <c r="BQ65" s="15">
        <v>1.0880000000000001</v>
      </c>
      <c r="BR65" s="15">
        <v>1.1830000000000001</v>
      </c>
      <c r="BS65" s="15">
        <v>1.288</v>
      </c>
      <c r="BT65" s="15">
        <v>1.4019999999999999</v>
      </c>
      <c r="BU65" s="15">
        <v>1.53</v>
      </c>
      <c r="BV65" s="15">
        <v>1.6739999999999999</v>
      </c>
      <c r="BW65" s="15">
        <v>1.839</v>
      </c>
      <c r="BX65" s="15">
        <v>2.0310000000000001</v>
      </c>
      <c r="BY65" s="15">
        <v>2.2589999999999999</v>
      </c>
      <c r="BZ65" s="15">
        <v>2.536</v>
      </c>
      <c r="CA65" s="15">
        <v>2.883</v>
      </c>
      <c r="CB65" s="15">
        <v>3.3370000000000002</v>
      </c>
      <c r="CC65" s="15">
        <v>3.9689999999999999</v>
      </c>
      <c r="CD65" s="15">
        <v>4.9359999999999999</v>
      </c>
      <c r="CE65" s="15">
        <v>6.7009999999999996</v>
      </c>
      <c r="CF65" s="15">
        <v>11.83</v>
      </c>
      <c r="CG65" s="15" t="s">
        <v>134</v>
      </c>
      <c r="CH65" s="15" t="s">
        <v>134</v>
      </c>
      <c r="CI65" s="15" t="s">
        <v>134</v>
      </c>
      <c r="CJ65" s="15" t="s">
        <v>134</v>
      </c>
      <c r="CK65" s="15" t="s">
        <v>134</v>
      </c>
      <c r="CL65" s="15" t="s">
        <v>134</v>
      </c>
      <c r="CM65" s="15" t="s">
        <v>134</v>
      </c>
      <c r="CN65" s="15" t="s">
        <v>134</v>
      </c>
      <c r="CO65" s="15" t="s">
        <v>134</v>
      </c>
      <c r="CP65" s="15" t="s">
        <v>134</v>
      </c>
      <c r="CQ65" s="15" t="s">
        <v>134</v>
      </c>
      <c r="CR65" s="15" t="s">
        <v>134</v>
      </c>
      <c r="CS65" s="15" t="s">
        <v>134</v>
      </c>
      <c r="CT65" s="15" t="s">
        <v>134</v>
      </c>
      <c r="CU65" s="15" t="s">
        <v>134</v>
      </c>
      <c r="CV65" s="15" t="s">
        <v>134</v>
      </c>
      <c r="CW65" s="15" t="s">
        <v>134</v>
      </c>
      <c r="CX65" s="15" t="s">
        <v>134</v>
      </c>
      <c r="CY65" s="15" t="s">
        <v>134</v>
      </c>
      <c r="CZ65" s="15" t="s">
        <v>134</v>
      </c>
    </row>
    <row r="66" spans="2:104">
      <c r="B66" s="28"/>
      <c r="C66" s="14" t="s">
        <v>97</v>
      </c>
      <c r="D66" s="15" t="s">
        <v>135</v>
      </c>
      <c r="E66" s="15" t="s">
        <v>135</v>
      </c>
      <c r="F66" s="15" t="s">
        <v>135</v>
      </c>
      <c r="G66" s="15" t="s">
        <v>135</v>
      </c>
      <c r="H66" s="15" t="s">
        <v>135</v>
      </c>
      <c r="I66" s="15" t="s">
        <v>135</v>
      </c>
      <c r="J66" s="15" t="s">
        <v>135</v>
      </c>
      <c r="K66" s="15" t="s">
        <v>135</v>
      </c>
      <c r="L66" s="15" t="s">
        <v>135</v>
      </c>
      <c r="M66" s="15" t="s">
        <v>135</v>
      </c>
      <c r="N66" s="15" t="s">
        <v>135</v>
      </c>
      <c r="O66" s="15" t="s">
        <v>135</v>
      </c>
      <c r="P66" s="15" t="s">
        <v>135</v>
      </c>
      <c r="Q66" s="15" t="s">
        <v>135</v>
      </c>
      <c r="R66" s="15" t="s">
        <v>135</v>
      </c>
      <c r="S66" s="15" t="s">
        <v>135</v>
      </c>
      <c r="T66" s="15" t="s">
        <v>135</v>
      </c>
      <c r="U66" s="15" t="s">
        <v>135</v>
      </c>
      <c r="V66" s="15" t="s">
        <v>135</v>
      </c>
      <c r="W66" s="15" t="s">
        <v>135</v>
      </c>
      <c r="X66" s="15" t="s">
        <v>135</v>
      </c>
      <c r="Y66" s="15" t="s">
        <v>135</v>
      </c>
      <c r="Z66" s="15" t="s">
        <v>135</v>
      </c>
      <c r="AA66" s="15" t="s">
        <v>135</v>
      </c>
      <c r="AB66" s="15" t="s">
        <v>135</v>
      </c>
      <c r="AC66" s="15" t="s">
        <v>135</v>
      </c>
      <c r="AD66" s="15" t="s">
        <v>135</v>
      </c>
      <c r="AE66" s="15" t="s">
        <v>135</v>
      </c>
      <c r="AF66" s="15" t="s">
        <v>135</v>
      </c>
      <c r="AG66" s="15" t="s">
        <v>135</v>
      </c>
      <c r="AH66" s="15" t="s">
        <v>135</v>
      </c>
      <c r="AI66" s="15" t="s">
        <v>135</v>
      </c>
      <c r="AJ66" s="15" t="s">
        <v>135</v>
      </c>
      <c r="AK66" s="15" t="s">
        <v>135</v>
      </c>
      <c r="AL66" s="15" t="s">
        <v>135</v>
      </c>
      <c r="AM66" s="15" t="s">
        <v>135</v>
      </c>
      <c r="AN66" s="15" t="s">
        <v>135</v>
      </c>
      <c r="AO66" s="15" t="s">
        <v>135</v>
      </c>
      <c r="AP66" s="15" t="s">
        <v>135</v>
      </c>
      <c r="AQ66" s="15" t="s">
        <v>135</v>
      </c>
      <c r="AR66" s="15" t="s">
        <v>135</v>
      </c>
      <c r="AS66" s="15" t="s">
        <v>135</v>
      </c>
      <c r="AT66" s="15" t="s">
        <v>135</v>
      </c>
      <c r="AU66" s="15" t="s">
        <v>135</v>
      </c>
      <c r="AV66" s="15" t="s">
        <v>135</v>
      </c>
      <c r="AW66" s="15" t="s">
        <v>135</v>
      </c>
      <c r="AX66" s="15" t="s">
        <v>135</v>
      </c>
      <c r="AY66" s="15" t="s">
        <v>135</v>
      </c>
      <c r="AZ66" s="15" t="s">
        <v>135</v>
      </c>
      <c r="BA66" s="15" t="s">
        <v>135</v>
      </c>
      <c r="BB66" s="15" t="s">
        <v>135</v>
      </c>
      <c r="BC66" s="15">
        <v>4.265E-2</v>
      </c>
      <c r="BD66" s="15">
        <v>0.1105</v>
      </c>
      <c r="BE66" s="15">
        <v>0.17660000000000001</v>
      </c>
      <c r="BF66" s="15">
        <v>0.24129999999999999</v>
      </c>
      <c r="BG66" s="15">
        <v>0.30499999999999999</v>
      </c>
      <c r="BH66" s="15">
        <v>0.36820000000000003</v>
      </c>
      <c r="BI66" s="15">
        <v>0.43130000000000002</v>
      </c>
      <c r="BJ66" s="15">
        <v>0.49490000000000001</v>
      </c>
      <c r="BK66" s="15">
        <v>0.5595</v>
      </c>
      <c r="BL66" s="15">
        <v>0.62549999999999994</v>
      </c>
      <c r="BM66" s="15">
        <v>0.69350000000000001</v>
      </c>
      <c r="BN66" s="15">
        <v>0.76419999999999999</v>
      </c>
      <c r="BO66" s="15">
        <v>0.83830000000000005</v>
      </c>
      <c r="BP66" s="15">
        <v>0.91659999999999997</v>
      </c>
      <c r="BQ66" s="15">
        <v>1</v>
      </c>
      <c r="BR66" s="15">
        <v>1.0900000000000001</v>
      </c>
      <c r="BS66" s="15">
        <v>1.1870000000000001</v>
      </c>
      <c r="BT66" s="15">
        <v>1.2929999999999999</v>
      </c>
      <c r="BU66" s="15">
        <v>1.411</v>
      </c>
      <c r="BV66" s="15">
        <v>1.5429999999999999</v>
      </c>
      <c r="BW66" s="15">
        <v>1.6919999999999999</v>
      </c>
      <c r="BX66" s="15">
        <v>1.8640000000000001</v>
      </c>
      <c r="BY66" s="15">
        <v>2.0649999999999999</v>
      </c>
      <c r="BZ66" s="15">
        <v>2.306</v>
      </c>
      <c r="CA66" s="15">
        <v>2.6019999999999999</v>
      </c>
      <c r="CB66" s="15">
        <v>2.98</v>
      </c>
      <c r="CC66" s="15">
        <v>3.484</v>
      </c>
      <c r="CD66" s="15">
        <v>4.2080000000000002</v>
      </c>
      <c r="CE66" s="15">
        <v>5.3789999999999996</v>
      </c>
      <c r="CF66" s="15">
        <v>7.7939999999999996</v>
      </c>
      <c r="CG66" s="15">
        <v>20.49</v>
      </c>
      <c r="CH66" s="15" t="s">
        <v>134</v>
      </c>
      <c r="CI66" s="15" t="s">
        <v>134</v>
      </c>
      <c r="CJ66" s="15" t="s">
        <v>134</v>
      </c>
      <c r="CK66" s="15" t="s">
        <v>134</v>
      </c>
      <c r="CL66" s="15" t="s">
        <v>134</v>
      </c>
      <c r="CM66" s="15" t="s">
        <v>134</v>
      </c>
      <c r="CN66" s="15" t="s">
        <v>134</v>
      </c>
      <c r="CO66" s="15" t="s">
        <v>134</v>
      </c>
      <c r="CP66" s="15" t="s">
        <v>134</v>
      </c>
      <c r="CQ66" s="15" t="s">
        <v>134</v>
      </c>
      <c r="CR66" s="15" t="s">
        <v>134</v>
      </c>
      <c r="CS66" s="15" t="s">
        <v>134</v>
      </c>
      <c r="CT66" s="15" t="s">
        <v>134</v>
      </c>
      <c r="CU66" s="15" t="s">
        <v>134</v>
      </c>
      <c r="CV66" s="15" t="s">
        <v>134</v>
      </c>
      <c r="CW66" s="15" t="s">
        <v>134</v>
      </c>
      <c r="CX66" s="15" t="s">
        <v>134</v>
      </c>
      <c r="CY66" s="15" t="s">
        <v>134</v>
      </c>
      <c r="CZ66" s="15" t="s">
        <v>134</v>
      </c>
    </row>
    <row r="67" spans="2:104">
      <c r="B67" s="28"/>
      <c r="C67" s="14" t="s">
        <v>98</v>
      </c>
      <c r="D67" s="15" t="s">
        <v>135</v>
      </c>
      <c r="E67" s="15" t="s">
        <v>135</v>
      </c>
      <c r="F67" s="15" t="s">
        <v>135</v>
      </c>
      <c r="G67" s="15" t="s">
        <v>135</v>
      </c>
      <c r="H67" s="15" t="s">
        <v>135</v>
      </c>
      <c r="I67" s="15" t="s">
        <v>135</v>
      </c>
      <c r="J67" s="15" t="s">
        <v>135</v>
      </c>
      <c r="K67" s="15" t="s">
        <v>135</v>
      </c>
      <c r="L67" s="15" t="s">
        <v>135</v>
      </c>
      <c r="M67" s="15" t="s">
        <v>135</v>
      </c>
      <c r="N67" s="15" t="s">
        <v>135</v>
      </c>
      <c r="O67" s="15" t="s">
        <v>135</v>
      </c>
      <c r="P67" s="15" t="s">
        <v>135</v>
      </c>
      <c r="Q67" s="15" t="s">
        <v>135</v>
      </c>
      <c r="R67" s="15" t="s">
        <v>135</v>
      </c>
      <c r="S67" s="15" t="s">
        <v>135</v>
      </c>
      <c r="T67" s="15" t="s">
        <v>135</v>
      </c>
      <c r="U67" s="15" t="s">
        <v>135</v>
      </c>
      <c r="V67" s="15" t="s">
        <v>135</v>
      </c>
      <c r="W67" s="15" t="s">
        <v>135</v>
      </c>
      <c r="X67" s="15" t="s">
        <v>135</v>
      </c>
      <c r="Y67" s="15" t="s">
        <v>135</v>
      </c>
      <c r="Z67" s="15" t="s">
        <v>135</v>
      </c>
      <c r="AA67" s="15" t="s">
        <v>135</v>
      </c>
      <c r="AB67" s="15" t="s">
        <v>135</v>
      </c>
      <c r="AC67" s="15" t="s">
        <v>135</v>
      </c>
      <c r="AD67" s="15" t="s">
        <v>135</v>
      </c>
      <c r="AE67" s="15" t="s">
        <v>135</v>
      </c>
      <c r="AF67" s="15" t="s">
        <v>135</v>
      </c>
      <c r="AG67" s="15" t="s">
        <v>135</v>
      </c>
      <c r="AH67" s="15" t="s">
        <v>135</v>
      </c>
      <c r="AI67" s="15" t="s">
        <v>135</v>
      </c>
      <c r="AJ67" s="15" t="s">
        <v>135</v>
      </c>
      <c r="AK67" s="15" t="s">
        <v>135</v>
      </c>
      <c r="AL67" s="15" t="s">
        <v>135</v>
      </c>
      <c r="AM67" s="15" t="s">
        <v>135</v>
      </c>
      <c r="AN67" s="15" t="s">
        <v>135</v>
      </c>
      <c r="AO67" s="15" t="s">
        <v>135</v>
      </c>
      <c r="AP67" s="15" t="s">
        <v>135</v>
      </c>
      <c r="AQ67" s="15" t="s">
        <v>135</v>
      </c>
      <c r="AR67" s="15" t="s">
        <v>135</v>
      </c>
      <c r="AS67" s="15" t="s">
        <v>135</v>
      </c>
      <c r="AT67" s="15" t="s">
        <v>135</v>
      </c>
      <c r="AU67" s="15" t="s">
        <v>135</v>
      </c>
      <c r="AV67" s="15" t="s">
        <v>135</v>
      </c>
      <c r="AW67" s="15" t="s">
        <v>135</v>
      </c>
      <c r="AX67" s="15" t="s">
        <v>135</v>
      </c>
      <c r="AY67" s="15" t="s">
        <v>135</v>
      </c>
      <c r="AZ67" s="15" t="s">
        <v>135</v>
      </c>
      <c r="BA67" s="15" t="s">
        <v>135</v>
      </c>
      <c r="BB67" s="15" t="s">
        <v>135</v>
      </c>
      <c r="BC67" s="15" t="s">
        <v>135</v>
      </c>
      <c r="BD67" s="15">
        <v>2.9659999999999999E-2</v>
      </c>
      <c r="BE67" s="15">
        <v>9.9010000000000001E-2</v>
      </c>
      <c r="BF67" s="15">
        <v>0.1663</v>
      </c>
      <c r="BG67" s="15">
        <v>0.23200000000000001</v>
      </c>
      <c r="BH67" s="15">
        <v>0.29670000000000002</v>
      </c>
      <c r="BI67" s="15">
        <v>0.36070000000000002</v>
      </c>
      <c r="BJ67" s="15">
        <v>0.42459999999999998</v>
      </c>
      <c r="BK67" s="15">
        <v>0.4889</v>
      </c>
      <c r="BL67" s="15">
        <v>0.55410000000000004</v>
      </c>
      <c r="BM67" s="15">
        <v>0.62070000000000003</v>
      </c>
      <c r="BN67" s="15">
        <v>0.6895</v>
      </c>
      <c r="BO67" s="15">
        <v>0.76100000000000001</v>
      </c>
      <c r="BP67" s="15">
        <v>0.83599999999999997</v>
      </c>
      <c r="BQ67" s="15">
        <v>0.9153</v>
      </c>
      <c r="BR67" s="15">
        <v>1</v>
      </c>
      <c r="BS67" s="15">
        <v>1.091</v>
      </c>
      <c r="BT67" s="15">
        <v>1.19</v>
      </c>
      <c r="BU67" s="15">
        <v>1.2989999999999999</v>
      </c>
      <c r="BV67" s="15">
        <v>1.42</v>
      </c>
      <c r="BW67" s="15">
        <v>1.556</v>
      </c>
      <c r="BX67" s="15">
        <v>1.7110000000000001</v>
      </c>
      <c r="BY67" s="15">
        <v>1.891</v>
      </c>
      <c r="BZ67" s="15">
        <v>2.1030000000000002</v>
      </c>
      <c r="CA67" s="15">
        <v>2.359</v>
      </c>
      <c r="CB67" s="15">
        <v>2.6779999999999999</v>
      </c>
      <c r="CC67" s="15">
        <v>3.0910000000000002</v>
      </c>
      <c r="CD67" s="15">
        <v>3.657</v>
      </c>
      <c r="CE67" s="15">
        <v>4.5030000000000001</v>
      </c>
      <c r="CF67" s="15">
        <v>5.976</v>
      </c>
      <c r="CG67" s="15">
        <v>9.65</v>
      </c>
      <c r="CH67" s="15" t="s">
        <v>134</v>
      </c>
      <c r="CI67" s="15" t="s">
        <v>134</v>
      </c>
      <c r="CJ67" s="15" t="s">
        <v>134</v>
      </c>
      <c r="CK67" s="15" t="s">
        <v>134</v>
      </c>
      <c r="CL67" s="15" t="s">
        <v>134</v>
      </c>
      <c r="CM67" s="15" t="s">
        <v>134</v>
      </c>
      <c r="CN67" s="15" t="s">
        <v>134</v>
      </c>
      <c r="CO67" s="15" t="s">
        <v>134</v>
      </c>
      <c r="CP67" s="15" t="s">
        <v>134</v>
      </c>
      <c r="CQ67" s="15" t="s">
        <v>134</v>
      </c>
      <c r="CR67" s="15" t="s">
        <v>134</v>
      </c>
      <c r="CS67" s="15" t="s">
        <v>134</v>
      </c>
      <c r="CT67" s="15" t="s">
        <v>134</v>
      </c>
      <c r="CU67" s="15" t="s">
        <v>134</v>
      </c>
      <c r="CV67" s="15" t="s">
        <v>134</v>
      </c>
      <c r="CW67" s="15" t="s">
        <v>134</v>
      </c>
      <c r="CX67" s="15" t="s">
        <v>134</v>
      </c>
      <c r="CY67" s="15" t="s">
        <v>134</v>
      </c>
      <c r="CZ67" s="15" t="s">
        <v>134</v>
      </c>
    </row>
    <row r="68" spans="2:104">
      <c r="B68" s="28"/>
      <c r="C68" s="14" t="s">
        <v>99</v>
      </c>
      <c r="D68" s="15" t="s">
        <v>135</v>
      </c>
      <c r="E68" s="15" t="s">
        <v>135</v>
      </c>
      <c r="F68" s="15" t="s">
        <v>135</v>
      </c>
      <c r="G68" s="15" t="s">
        <v>135</v>
      </c>
      <c r="H68" s="15" t="s">
        <v>135</v>
      </c>
      <c r="I68" s="15" t="s">
        <v>135</v>
      </c>
      <c r="J68" s="15" t="s">
        <v>135</v>
      </c>
      <c r="K68" s="15" t="s">
        <v>135</v>
      </c>
      <c r="L68" s="15" t="s">
        <v>135</v>
      </c>
      <c r="M68" s="15" t="s">
        <v>135</v>
      </c>
      <c r="N68" s="15" t="s">
        <v>135</v>
      </c>
      <c r="O68" s="15" t="s">
        <v>135</v>
      </c>
      <c r="P68" s="15" t="s">
        <v>135</v>
      </c>
      <c r="Q68" s="15" t="s">
        <v>135</v>
      </c>
      <c r="R68" s="15" t="s">
        <v>135</v>
      </c>
      <c r="S68" s="15" t="s">
        <v>135</v>
      </c>
      <c r="T68" s="15" t="s">
        <v>135</v>
      </c>
      <c r="U68" s="15" t="s">
        <v>135</v>
      </c>
      <c r="V68" s="15" t="s">
        <v>135</v>
      </c>
      <c r="W68" s="15" t="s">
        <v>135</v>
      </c>
      <c r="X68" s="15" t="s">
        <v>135</v>
      </c>
      <c r="Y68" s="15" t="s">
        <v>135</v>
      </c>
      <c r="Z68" s="15" t="s">
        <v>135</v>
      </c>
      <c r="AA68" s="15" t="s">
        <v>135</v>
      </c>
      <c r="AB68" s="15" t="s">
        <v>135</v>
      </c>
      <c r="AC68" s="15" t="s">
        <v>135</v>
      </c>
      <c r="AD68" s="15" t="s">
        <v>135</v>
      </c>
      <c r="AE68" s="15" t="s">
        <v>135</v>
      </c>
      <c r="AF68" s="15" t="s">
        <v>135</v>
      </c>
      <c r="AG68" s="15" t="s">
        <v>135</v>
      </c>
      <c r="AH68" s="15" t="s">
        <v>135</v>
      </c>
      <c r="AI68" s="15" t="s">
        <v>135</v>
      </c>
      <c r="AJ68" s="15" t="s">
        <v>135</v>
      </c>
      <c r="AK68" s="15" t="s">
        <v>135</v>
      </c>
      <c r="AL68" s="15" t="s">
        <v>135</v>
      </c>
      <c r="AM68" s="15" t="s">
        <v>135</v>
      </c>
      <c r="AN68" s="15" t="s">
        <v>135</v>
      </c>
      <c r="AO68" s="15" t="s">
        <v>135</v>
      </c>
      <c r="AP68" s="15" t="s">
        <v>135</v>
      </c>
      <c r="AQ68" s="15" t="s">
        <v>135</v>
      </c>
      <c r="AR68" s="15" t="s">
        <v>135</v>
      </c>
      <c r="AS68" s="15" t="s">
        <v>135</v>
      </c>
      <c r="AT68" s="15" t="s">
        <v>135</v>
      </c>
      <c r="AU68" s="15" t="s">
        <v>135</v>
      </c>
      <c r="AV68" s="15" t="s">
        <v>135</v>
      </c>
      <c r="AW68" s="15" t="s">
        <v>135</v>
      </c>
      <c r="AX68" s="15" t="s">
        <v>135</v>
      </c>
      <c r="AY68" s="15" t="s">
        <v>135</v>
      </c>
      <c r="AZ68" s="15" t="s">
        <v>135</v>
      </c>
      <c r="BA68" s="15" t="s">
        <v>135</v>
      </c>
      <c r="BB68" s="15" t="s">
        <v>135</v>
      </c>
      <c r="BC68" s="15" t="s">
        <v>135</v>
      </c>
      <c r="BD68" s="15" t="s">
        <v>135</v>
      </c>
      <c r="BE68" s="15" t="s">
        <v>135</v>
      </c>
      <c r="BF68" s="15">
        <v>8.6599999999999996E-2</v>
      </c>
      <c r="BG68" s="15">
        <v>0.15529999999999999</v>
      </c>
      <c r="BH68" s="15">
        <v>0.22220000000000001</v>
      </c>
      <c r="BI68" s="15">
        <v>0.28789999999999999</v>
      </c>
      <c r="BJ68" s="15">
        <v>0.3528</v>
      </c>
      <c r="BK68" s="15">
        <v>0.41749999999999998</v>
      </c>
      <c r="BL68" s="15">
        <v>0.48249999999999998</v>
      </c>
      <c r="BM68" s="15">
        <v>0.5484</v>
      </c>
      <c r="BN68" s="15">
        <v>0.61570000000000003</v>
      </c>
      <c r="BO68" s="15">
        <v>0.68520000000000003</v>
      </c>
      <c r="BP68" s="15">
        <v>0.75760000000000005</v>
      </c>
      <c r="BQ68" s="15">
        <v>0.83350000000000002</v>
      </c>
      <c r="BR68" s="15">
        <v>0.91400000000000003</v>
      </c>
      <c r="BS68" s="15">
        <v>1</v>
      </c>
      <c r="BT68" s="15">
        <v>1.093</v>
      </c>
      <c r="BU68" s="15">
        <v>1.194</v>
      </c>
      <c r="BV68" s="15">
        <v>1.306</v>
      </c>
      <c r="BW68" s="15">
        <v>1.43</v>
      </c>
      <c r="BX68" s="15">
        <v>1.571</v>
      </c>
      <c r="BY68" s="15">
        <v>1.732</v>
      </c>
      <c r="BZ68" s="15">
        <v>1.92</v>
      </c>
      <c r="CA68" s="15">
        <v>2.1440000000000001</v>
      </c>
      <c r="CB68" s="15">
        <v>2.4180000000000001</v>
      </c>
      <c r="CC68" s="15">
        <v>2.7629999999999999</v>
      </c>
      <c r="CD68" s="15">
        <v>3.22</v>
      </c>
      <c r="CE68" s="15">
        <v>3.8650000000000002</v>
      </c>
      <c r="CF68" s="15">
        <v>4.8780000000000001</v>
      </c>
      <c r="CG68" s="15">
        <v>6.8310000000000004</v>
      </c>
      <c r="CH68" s="15">
        <v>13.85</v>
      </c>
      <c r="CI68" s="15" t="s">
        <v>134</v>
      </c>
      <c r="CJ68" s="15" t="s">
        <v>134</v>
      </c>
      <c r="CK68" s="15" t="s">
        <v>134</v>
      </c>
      <c r="CL68" s="15" t="s">
        <v>134</v>
      </c>
      <c r="CM68" s="15" t="s">
        <v>134</v>
      </c>
      <c r="CN68" s="15" t="s">
        <v>134</v>
      </c>
      <c r="CO68" s="15" t="s">
        <v>134</v>
      </c>
      <c r="CP68" s="15" t="s">
        <v>134</v>
      </c>
      <c r="CQ68" s="15" t="s">
        <v>134</v>
      </c>
      <c r="CR68" s="15" t="s">
        <v>134</v>
      </c>
      <c r="CS68" s="15" t="s">
        <v>134</v>
      </c>
      <c r="CT68" s="15" t="s">
        <v>134</v>
      </c>
      <c r="CU68" s="15" t="s">
        <v>134</v>
      </c>
      <c r="CV68" s="15" t="s">
        <v>134</v>
      </c>
      <c r="CW68" s="15" t="s">
        <v>134</v>
      </c>
      <c r="CX68" s="15" t="s">
        <v>134</v>
      </c>
      <c r="CY68" s="15" t="s">
        <v>134</v>
      </c>
      <c r="CZ68" s="15" t="s">
        <v>134</v>
      </c>
    </row>
    <row r="69" spans="2:104">
      <c r="B69" s="28"/>
      <c r="C69" s="14" t="s">
        <v>100</v>
      </c>
      <c r="D69" s="15" t="s">
        <v>135</v>
      </c>
      <c r="E69" s="15" t="s">
        <v>135</v>
      </c>
      <c r="F69" s="15" t="s">
        <v>135</v>
      </c>
      <c r="G69" s="15" t="s">
        <v>135</v>
      </c>
      <c r="H69" s="15" t="s">
        <v>135</v>
      </c>
      <c r="I69" s="15" t="s">
        <v>135</v>
      </c>
      <c r="J69" s="15" t="s">
        <v>135</v>
      </c>
      <c r="K69" s="15" t="s">
        <v>135</v>
      </c>
      <c r="L69" s="15" t="s">
        <v>135</v>
      </c>
      <c r="M69" s="15" t="s">
        <v>135</v>
      </c>
      <c r="N69" s="15" t="s">
        <v>135</v>
      </c>
      <c r="O69" s="15" t="s">
        <v>135</v>
      </c>
      <c r="P69" s="15" t="s">
        <v>135</v>
      </c>
      <c r="Q69" s="15" t="s">
        <v>135</v>
      </c>
      <c r="R69" s="15" t="s">
        <v>135</v>
      </c>
      <c r="S69" s="15" t="s">
        <v>135</v>
      </c>
      <c r="T69" s="15" t="s">
        <v>135</v>
      </c>
      <c r="U69" s="15" t="s">
        <v>135</v>
      </c>
      <c r="V69" s="15" t="s">
        <v>135</v>
      </c>
      <c r="W69" s="15" t="s">
        <v>135</v>
      </c>
      <c r="X69" s="15" t="s">
        <v>135</v>
      </c>
      <c r="Y69" s="15" t="s">
        <v>135</v>
      </c>
      <c r="Z69" s="15" t="s">
        <v>135</v>
      </c>
      <c r="AA69" s="15" t="s">
        <v>135</v>
      </c>
      <c r="AB69" s="15" t="s">
        <v>135</v>
      </c>
      <c r="AC69" s="15" t="s">
        <v>135</v>
      </c>
      <c r="AD69" s="15" t="s">
        <v>135</v>
      </c>
      <c r="AE69" s="15" t="s">
        <v>135</v>
      </c>
      <c r="AF69" s="15" t="s">
        <v>135</v>
      </c>
      <c r="AG69" s="15" t="s">
        <v>135</v>
      </c>
      <c r="AH69" s="15" t="s">
        <v>135</v>
      </c>
      <c r="AI69" s="15" t="s">
        <v>135</v>
      </c>
      <c r="AJ69" s="15" t="s">
        <v>135</v>
      </c>
      <c r="AK69" s="15" t="s">
        <v>135</v>
      </c>
      <c r="AL69" s="15" t="s">
        <v>135</v>
      </c>
      <c r="AM69" s="15" t="s">
        <v>135</v>
      </c>
      <c r="AN69" s="15" t="s">
        <v>135</v>
      </c>
      <c r="AO69" s="15" t="s">
        <v>135</v>
      </c>
      <c r="AP69" s="15" t="s">
        <v>135</v>
      </c>
      <c r="AQ69" s="15" t="s">
        <v>135</v>
      </c>
      <c r="AR69" s="15" t="s">
        <v>135</v>
      </c>
      <c r="AS69" s="15" t="s">
        <v>135</v>
      </c>
      <c r="AT69" s="15" t="s">
        <v>135</v>
      </c>
      <c r="AU69" s="15" t="s">
        <v>135</v>
      </c>
      <c r="AV69" s="15" t="s">
        <v>135</v>
      </c>
      <c r="AW69" s="15" t="s">
        <v>135</v>
      </c>
      <c r="AX69" s="15" t="s">
        <v>135</v>
      </c>
      <c r="AY69" s="15" t="s">
        <v>135</v>
      </c>
      <c r="AZ69" s="15" t="s">
        <v>135</v>
      </c>
      <c r="BA69" s="15" t="s">
        <v>135</v>
      </c>
      <c r="BB69" s="15" t="s">
        <v>135</v>
      </c>
      <c r="BC69" s="15" t="s">
        <v>135</v>
      </c>
      <c r="BD69" s="15" t="s">
        <v>135</v>
      </c>
      <c r="BE69" s="15" t="s">
        <v>135</v>
      </c>
      <c r="BF69" s="15" t="s">
        <v>135</v>
      </c>
      <c r="BG69" s="15">
        <v>7.3209999999999997E-2</v>
      </c>
      <c r="BH69" s="15">
        <v>0.1434</v>
      </c>
      <c r="BI69" s="15">
        <v>0.21160000000000001</v>
      </c>
      <c r="BJ69" s="15">
        <v>0.27839999999999998</v>
      </c>
      <c r="BK69" s="15">
        <v>0.34429999999999999</v>
      </c>
      <c r="BL69" s="15">
        <v>0.40989999999999999</v>
      </c>
      <c r="BM69" s="15">
        <v>0.47570000000000001</v>
      </c>
      <c r="BN69" s="15">
        <v>0.5423</v>
      </c>
      <c r="BO69" s="15">
        <v>0.61040000000000005</v>
      </c>
      <c r="BP69" s="15">
        <v>0.68069999999999997</v>
      </c>
      <c r="BQ69" s="15">
        <v>0.75390000000000001</v>
      </c>
      <c r="BR69" s="15">
        <v>0.83089999999999997</v>
      </c>
      <c r="BS69" s="15">
        <v>0.91249999999999998</v>
      </c>
      <c r="BT69" s="15">
        <v>1</v>
      </c>
      <c r="BU69" s="15">
        <v>1.095</v>
      </c>
      <c r="BV69" s="15">
        <v>1.198</v>
      </c>
      <c r="BW69" s="15">
        <v>1.3129999999999999</v>
      </c>
      <c r="BX69" s="15">
        <v>1.4410000000000001</v>
      </c>
      <c r="BY69" s="15">
        <v>1.587</v>
      </c>
      <c r="BZ69" s="15">
        <v>1.7549999999999999</v>
      </c>
      <c r="CA69" s="15">
        <v>1.9530000000000001</v>
      </c>
      <c r="CB69" s="15">
        <v>2.19</v>
      </c>
      <c r="CC69" s="15">
        <v>2.484</v>
      </c>
      <c r="CD69" s="15">
        <v>2.8610000000000002</v>
      </c>
      <c r="CE69" s="15">
        <v>3.3719999999999999</v>
      </c>
      <c r="CF69" s="15">
        <v>4.12</v>
      </c>
      <c r="CG69" s="15">
        <v>5.3730000000000002</v>
      </c>
      <c r="CH69" s="15">
        <v>8.1880000000000006</v>
      </c>
      <c r="CI69" s="15">
        <v>75.319999999999993</v>
      </c>
      <c r="CJ69" s="15" t="s">
        <v>134</v>
      </c>
      <c r="CK69" s="15" t="s">
        <v>134</v>
      </c>
      <c r="CL69" s="15" t="s">
        <v>134</v>
      </c>
      <c r="CM69" s="15" t="s">
        <v>134</v>
      </c>
      <c r="CN69" s="15" t="s">
        <v>134</v>
      </c>
      <c r="CO69" s="15" t="s">
        <v>134</v>
      </c>
      <c r="CP69" s="15" t="s">
        <v>134</v>
      </c>
      <c r="CQ69" s="15" t="s">
        <v>134</v>
      </c>
      <c r="CR69" s="15" t="s">
        <v>134</v>
      </c>
      <c r="CS69" s="15" t="s">
        <v>134</v>
      </c>
      <c r="CT69" s="15" t="s">
        <v>134</v>
      </c>
      <c r="CU69" s="15" t="s">
        <v>134</v>
      </c>
      <c r="CV69" s="15" t="s">
        <v>134</v>
      </c>
      <c r="CW69" s="15" t="s">
        <v>134</v>
      </c>
      <c r="CX69" s="15" t="s">
        <v>134</v>
      </c>
      <c r="CY69" s="15" t="s">
        <v>134</v>
      </c>
      <c r="CZ69" s="15" t="s">
        <v>134</v>
      </c>
    </row>
    <row r="70" spans="2:104">
      <c r="B70" s="28"/>
      <c r="C70" s="14" t="s">
        <v>101</v>
      </c>
      <c r="D70" s="15" t="s">
        <v>135</v>
      </c>
      <c r="E70" s="15" t="s">
        <v>135</v>
      </c>
      <c r="F70" s="15" t="s">
        <v>135</v>
      </c>
      <c r="G70" s="15" t="s">
        <v>135</v>
      </c>
      <c r="H70" s="15" t="s">
        <v>135</v>
      </c>
      <c r="I70" s="15" t="s">
        <v>135</v>
      </c>
      <c r="J70" s="15" t="s">
        <v>135</v>
      </c>
      <c r="K70" s="15" t="s">
        <v>135</v>
      </c>
      <c r="L70" s="15" t="s">
        <v>135</v>
      </c>
      <c r="M70" s="15" t="s">
        <v>135</v>
      </c>
      <c r="N70" s="15" t="s">
        <v>135</v>
      </c>
      <c r="O70" s="15" t="s">
        <v>135</v>
      </c>
      <c r="P70" s="15" t="s">
        <v>135</v>
      </c>
      <c r="Q70" s="15" t="s">
        <v>135</v>
      </c>
      <c r="R70" s="15" t="s">
        <v>135</v>
      </c>
      <c r="S70" s="15" t="s">
        <v>135</v>
      </c>
      <c r="T70" s="15" t="s">
        <v>135</v>
      </c>
      <c r="U70" s="15" t="s">
        <v>135</v>
      </c>
      <c r="V70" s="15" t="s">
        <v>135</v>
      </c>
      <c r="W70" s="15" t="s">
        <v>135</v>
      </c>
      <c r="X70" s="15" t="s">
        <v>135</v>
      </c>
      <c r="Y70" s="15" t="s">
        <v>135</v>
      </c>
      <c r="Z70" s="15" t="s">
        <v>135</v>
      </c>
      <c r="AA70" s="15" t="s">
        <v>135</v>
      </c>
      <c r="AB70" s="15" t="s">
        <v>135</v>
      </c>
      <c r="AC70" s="15" t="s">
        <v>135</v>
      </c>
      <c r="AD70" s="15" t="s">
        <v>135</v>
      </c>
      <c r="AE70" s="15" t="s">
        <v>135</v>
      </c>
      <c r="AF70" s="15" t="s">
        <v>135</v>
      </c>
      <c r="AG70" s="15" t="s">
        <v>135</v>
      </c>
      <c r="AH70" s="15" t="s">
        <v>135</v>
      </c>
      <c r="AI70" s="15" t="s">
        <v>135</v>
      </c>
      <c r="AJ70" s="15" t="s">
        <v>135</v>
      </c>
      <c r="AK70" s="15" t="s">
        <v>135</v>
      </c>
      <c r="AL70" s="15" t="s">
        <v>135</v>
      </c>
      <c r="AM70" s="15" t="s">
        <v>135</v>
      </c>
      <c r="AN70" s="15" t="s">
        <v>135</v>
      </c>
      <c r="AO70" s="15" t="s">
        <v>135</v>
      </c>
      <c r="AP70" s="15" t="s">
        <v>135</v>
      </c>
      <c r="AQ70" s="15" t="s">
        <v>135</v>
      </c>
      <c r="AR70" s="15" t="s">
        <v>135</v>
      </c>
      <c r="AS70" s="15" t="s">
        <v>135</v>
      </c>
      <c r="AT70" s="15" t="s">
        <v>135</v>
      </c>
      <c r="AU70" s="15" t="s">
        <v>135</v>
      </c>
      <c r="AV70" s="15" t="s">
        <v>135</v>
      </c>
      <c r="AW70" s="15" t="s">
        <v>135</v>
      </c>
      <c r="AX70" s="15" t="s">
        <v>135</v>
      </c>
      <c r="AY70" s="15" t="s">
        <v>135</v>
      </c>
      <c r="AZ70" s="15" t="s">
        <v>135</v>
      </c>
      <c r="BA70" s="15" t="s">
        <v>135</v>
      </c>
      <c r="BB70" s="15" t="s">
        <v>135</v>
      </c>
      <c r="BC70" s="15" t="s">
        <v>135</v>
      </c>
      <c r="BD70" s="15" t="s">
        <v>135</v>
      </c>
      <c r="BE70" s="15" t="s">
        <v>135</v>
      </c>
      <c r="BF70" s="15" t="s">
        <v>135</v>
      </c>
      <c r="BG70" s="15" t="s">
        <v>135</v>
      </c>
      <c r="BH70" s="15">
        <v>5.8740000000000001E-2</v>
      </c>
      <c r="BI70" s="15">
        <v>0.13070000000000001</v>
      </c>
      <c r="BJ70" s="15">
        <v>0.20030000000000001</v>
      </c>
      <c r="BK70" s="15">
        <v>0.26829999999999998</v>
      </c>
      <c r="BL70" s="15">
        <v>0.33529999999999999</v>
      </c>
      <c r="BM70" s="15">
        <v>0.40179999999999999</v>
      </c>
      <c r="BN70" s="15">
        <v>0.46839999999999998</v>
      </c>
      <c r="BO70" s="15">
        <v>0.53590000000000004</v>
      </c>
      <c r="BP70" s="15">
        <v>0.6048</v>
      </c>
      <c r="BQ70" s="15">
        <v>0.67589999999999995</v>
      </c>
      <c r="BR70" s="15">
        <v>0.75</v>
      </c>
      <c r="BS70" s="15">
        <v>0.82799999999999996</v>
      </c>
      <c r="BT70" s="15">
        <v>0.91090000000000004</v>
      </c>
      <c r="BU70" s="15">
        <v>1</v>
      </c>
      <c r="BV70" s="15">
        <v>1.097</v>
      </c>
      <c r="BW70" s="15">
        <v>1.2030000000000001</v>
      </c>
      <c r="BX70" s="15">
        <v>1.321</v>
      </c>
      <c r="BY70" s="15">
        <v>1.4530000000000001</v>
      </c>
      <c r="BZ70" s="15">
        <v>1.6040000000000001</v>
      </c>
      <c r="CA70" s="15">
        <v>1.78</v>
      </c>
      <c r="CB70" s="15">
        <v>1.9890000000000001</v>
      </c>
      <c r="CC70" s="15">
        <v>2.242</v>
      </c>
      <c r="CD70" s="15">
        <v>2.5590000000000002</v>
      </c>
      <c r="CE70" s="15">
        <v>2.9750000000000001</v>
      </c>
      <c r="CF70" s="15">
        <v>3.5539999999999998</v>
      </c>
      <c r="CG70" s="15">
        <v>4.4409999999999998</v>
      </c>
      <c r="CH70" s="15">
        <v>6.0640000000000001</v>
      </c>
      <c r="CI70" s="15">
        <v>10.81</v>
      </c>
      <c r="CJ70" s="15" t="s">
        <v>134</v>
      </c>
      <c r="CK70" s="15" t="s">
        <v>134</v>
      </c>
      <c r="CL70" s="15" t="s">
        <v>134</v>
      </c>
      <c r="CM70" s="15" t="s">
        <v>134</v>
      </c>
      <c r="CN70" s="15" t="s">
        <v>134</v>
      </c>
      <c r="CO70" s="15" t="s">
        <v>134</v>
      </c>
      <c r="CP70" s="15" t="s">
        <v>134</v>
      </c>
      <c r="CQ70" s="15" t="s">
        <v>134</v>
      </c>
      <c r="CR70" s="15" t="s">
        <v>134</v>
      </c>
      <c r="CS70" s="15" t="s">
        <v>134</v>
      </c>
      <c r="CT70" s="15" t="s">
        <v>134</v>
      </c>
      <c r="CU70" s="15" t="s">
        <v>134</v>
      </c>
      <c r="CV70" s="15" t="s">
        <v>134</v>
      </c>
      <c r="CW70" s="15" t="s">
        <v>134</v>
      </c>
      <c r="CX70" s="15" t="s">
        <v>134</v>
      </c>
      <c r="CY70" s="15" t="s">
        <v>134</v>
      </c>
      <c r="CZ70" s="15" t="s">
        <v>134</v>
      </c>
    </row>
    <row r="71" spans="2:104">
      <c r="B71" s="28"/>
      <c r="C71" s="14" t="s">
        <v>102</v>
      </c>
      <c r="D71" s="15" t="s">
        <v>135</v>
      </c>
      <c r="E71" s="15" t="s">
        <v>135</v>
      </c>
      <c r="F71" s="15" t="s">
        <v>135</v>
      </c>
      <c r="G71" s="15" t="s">
        <v>135</v>
      </c>
      <c r="H71" s="15" t="s">
        <v>135</v>
      </c>
      <c r="I71" s="15" t="s">
        <v>135</v>
      </c>
      <c r="J71" s="15" t="s">
        <v>135</v>
      </c>
      <c r="K71" s="15" t="s">
        <v>135</v>
      </c>
      <c r="L71" s="15" t="s">
        <v>135</v>
      </c>
      <c r="M71" s="15" t="s">
        <v>135</v>
      </c>
      <c r="N71" s="15" t="s">
        <v>135</v>
      </c>
      <c r="O71" s="15" t="s">
        <v>135</v>
      </c>
      <c r="P71" s="15" t="s">
        <v>135</v>
      </c>
      <c r="Q71" s="15" t="s">
        <v>135</v>
      </c>
      <c r="R71" s="15" t="s">
        <v>135</v>
      </c>
      <c r="S71" s="15" t="s">
        <v>135</v>
      </c>
      <c r="T71" s="15" t="s">
        <v>135</v>
      </c>
      <c r="U71" s="15" t="s">
        <v>135</v>
      </c>
      <c r="V71" s="15" t="s">
        <v>135</v>
      </c>
      <c r="W71" s="15" t="s">
        <v>135</v>
      </c>
      <c r="X71" s="15" t="s">
        <v>135</v>
      </c>
      <c r="Y71" s="15" t="s">
        <v>135</v>
      </c>
      <c r="Z71" s="15" t="s">
        <v>135</v>
      </c>
      <c r="AA71" s="15" t="s">
        <v>135</v>
      </c>
      <c r="AB71" s="15" t="s">
        <v>135</v>
      </c>
      <c r="AC71" s="15" t="s">
        <v>135</v>
      </c>
      <c r="AD71" s="15" t="s">
        <v>135</v>
      </c>
      <c r="AE71" s="15" t="s">
        <v>135</v>
      </c>
      <c r="AF71" s="15" t="s">
        <v>135</v>
      </c>
      <c r="AG71" s="15" t="s">
        <v>135</v>
      </c>
      <c r="AH71" s="15" t="s">
        <v>135</v>
      </c>
      <c r="AI71" s="15" t="s">
        <v>135</v>
      </c>
      <c r="AJ71" s="15" t="s">
        <v>135</v>
      </c>
      <c r="AK71" s="15" t="s">
        <v>135</v>
      </c>
      <c r="AL71" s="15" t="s">
        <v>135</v>
      </c>
      <c r="AM71" s="15" t="s">
        <v>135</v>
      </c>
      <c r="AN71" s="15" t="s">
        <v>135</v>
      </c>
      <c r="AO71" s="15" t="s">
        <v>135</v>
      </c>
      <c r="AP71" s="15" t="s">
        <v>135</v>
      </c>
      <c r="AQ71" s="15" t="s">
        <v>135</v>
      </c>
      <c r="AR71" s="15" t="s">
        <v>135</v>
      </c>
      <c r="AS71" s="15" t="s">
        <v>135</v>
      </c>
      <c r="AT71" s="15" t="s">
        <v>135</v>
      </c>
      <c r="AU71" s="15" t="s">
        <v>135</v>
      </c>
      <c r="AV71" s="15" t="s">
        <v>135</v>
      </c>
      <c r="AW71" s="15" t="s">
        <v>135</v>
      </c>
      <c r="AX71" s="15" t="s">
        <v>135</v>
      </c>
      <c r="AY71" s="15" t="s">
        <v>135</v>
      </c>
      <c r="AZ71" s="15" t="s">
        <v>135</v>
      </c>
      <c r="BA71" s="15" t="s">
        <v>135</v>
      </c>
      <c r="BB71" s="15" t="s">
        <v>135</v>
      </c>
      <c r="BC71" s="15" t="s">
        <v>135</v>
      </c>
      <c r="BD71" s="15" t="s">
        <v>135</v>
      </c>
      <c r="BE71" s="15" t="s">
        <v>135</v>
      </c>
      <c r="BF71" s="15" t="s">
        <v>135</v>
      </c>
      <c r="BG71" s="15" t="s">
        <v>135</v>
      </c>
      <c r="BH71" s="15" t="s">
        <v>135</v>
      </c>
      <c r="BI71" s="15">
        <v>4.3040000000000002E-2</v>
      </c>
      <c r="BJ71" s="15">
        <v>0.1169</v>
      </c>
      <c r="BK71" s="15">
        <v>0.18809999999999999</v>
      </c>
      <c r="BL71" s="15">
        <v>0.25750000000000001</v>
      </c>
      <c r="BM71" s="15">
        <v>0.3256</v>
      </c>
      <c r="BN71" s="15">
        <v>0.39319999999999999</v>
      </c>
      <c r="BO71" s="15">
        <v>0.4607</v>
      </c>
      <c r="BP71" s="15">
        <v>0.52900000000000003</v>
      </c>
      <c r="BQ71" s="15">
        <v>0.5988</v>
      </c>
      <c r="BR71" s="15">
        <v>0.67079999999999995</v>
      </c>
      <c r="BS71" s="15">
        <v>0.74590000000000001</v>
      </c>
      <c r="BT71" s="15">
        <v>0.82499999999999996</v>
      </c>
      <c r="BU71" s="15">
        <v>0.9093</v>
      </c>
      <c r="BV71" s="15">
        <v>1</v>
      </c>
      <c r="BW71" s="15">
        <v>1.099</v>
      </c>
      <c r="BX71" s="15">
        <v>1.2070000000000001</v>
      </c>
      <c r="BY71" s="15">
        <v>1.329</v>
      </c>
      <c r="BZ71" s="15">
        <v>1.466</v>
      </c>
      <c r="CA71" s="15">
        <v>1.6240000000000001</v>
      </c>
      <c r="CB71" s="15">
        <v>1.8080000000000001</v>
      </c>
      <c r="CC71" s="15">
        <v>2.0289999999999999</v>
      </c>
      <c r="CD71" s="15">
        <v>2.2999999999999998</v>
      </c>
      <c r="CE71" s="15">
        <v>2.6459999999999999</v>
      </c>
      <c r="CF71" s="15">
        <v>3.109</v>
      </c>
      <c r="CG71" s="15">
        <v>3.7759999999999998</v>
      </c>
      <c r="CH71" s="15">
        <v>4.859</v>
      </c>
      <c r="CI71" s="15">
        <v>7.1120000000000001</v>
      </c>
      <c r="CJ71" s="15">
        <v>19.739999999999998</v>
      </c>
      <c r="CK71" s="15" t="s">
        <v>134</v>
      </c>
      <c r="CL71" s="15" t="s">
        <v>134</v>
      </c>
      <c r="CM71" s="15" t="s">
        <v>134</v>
      </c>
      <c r="CN71" s="15" t="s">
        <v>134</v>
      </c>
      <c r="CO71" s="15" t="s">
        <v>134</v>
      </c>
      <c r="CP71" s="15" t="s">
        <v>134</v>
      </c>
      <c r="CQ71" s="15" t="s">
        <v>134</v>
      </c>
      <c r="CR71" s="15" t="s">
        <v>134</v>
      </c>
      <c r="CS71" s="15" t="s">
        <v>134</v>
      </c>
      <c r="CT71" s="15" t="s">
        <v>134</v>
      </c>
      <c r="CU71" s="15" t="s">
        <v>134</v>
      </c>
      <c r="CV71" s="15" t="s">
        <v>134</v>
      </c>
      <c r="CW71" s="15" t="s">
        <v>134</v>
      </c>
      <c r="CX71" s="15" t="s">
        <v>134</v>
      </c>
      <c r="CY71" s="15" t="s">
        <v>134</v>
      </c>
      <c r="CZ71" s="15" t="s">
        <v>134</v>
      </c>
    </row>
    <row r="72" spans="2:104">
      <c r="B72" s="28"/>
      <c r="C72" s="14" t="s">
        <v>103</v>
      </c>
      <c r="D72" s="15" t="s">
        <v>135</v>
      </c>
      <c r="E72" s="15" t="s">
        <v>135</v>
      </c>
      <c r="F72" s="15" t="s">
        <v>135</v>
      </c>
      <c r="G72" s="15" t="s">
        <v>135</v>
      </c>
      <c r="H72" s="15" t="s">
        <v>135</v>
      </c>
      <c r="I72" s="15" t="s">
        <v>135</v>
      </c>
      <c r="J72" s="15" t="s">
        <v>135</v>
      </c>
      <c r="K72" s="15" t="s">
        <v>135</v>
      </c>
      <c r="L72" s="15" t="s">
        <v>135</v>
      </c>
      <c r="M72" s="15" t="s">
        <v>135</v>
      </c>
      <c r="N72" s="15" t="s">
        <v>135</v>
      </c>
      <c r="O72" s="15" t="s">
        <v>135</v>
      </c>
      <c r="P72" s="15" t="s">
        <v>135</v>
      </c>
      <c r="Q72" s="15" t="s">
        <v>135</v>
      </c>
      <c r="R72" s="15" t="s">
        <v>135</v>
      </c>
      <c r="S72" s="15" t="s">
        <v>135</v>
      </c>
      <c r="T72" s="15" t="s">
        <v>135</v>
      </c>
      <c r="U72" s="15" t="s">
        <v>135</v>
      </c>
      <c r="V72" s="15" t="s">
        <v>135</v>
      </c>
      <c r="W72" s="15" t="s">
        <v>135</v>
      </c>
      <c r="X72" s="15" t="s">
        <v>135</v>
      </c>
      <c r="Y72" s="15" t="s">
        <v>135</v>
      </c>
      <c r="Z72" s="15" t="s">
        <v>135</v>
      </c>
      <c r="AA72" s="15" t="s">
        <v>135</v>
      </c>
      <c r="AB72" s="15" t="s">
        <v>135</v>
      </c>
      <c r="AC72" s="15" t="s">
        <v>135</v>
      </c>
      <c r="AD72" s="15" t="s">
        <v>135</v>
      </c>
      <c r="AE72" s="15" t="s">
        <v>135</v>
      </c>
      <c r="AF72" s="15" t="s">
        <v>135</v>
      </c>
      <c r="AG72" s="15" t="s">
        <v>135</v>
      </c>
      <c r="AH72" s="15" t="s">
        <v>135</v>
      </c>
      <c r="AI72" s="15" t="s">
        <v>135</v>
      </c>
      <c r="AJ72" s="15" t="s">
        <v>135</v>
      </c>
      <c r="AK72" s="15" t="s">
        <v>135</v>
      </c>
      <c r="AL72" s="15" t="s">
        <v>135</v>
      </c>
      <c r="AM72" s="15" t="s">
        <v>135</v>
      </c>
      <c r="AN72" s="15" t="s">
        <v>135</v>
      </c>
      <c r="AO72" s="15" t="s">
        <v>135</v>
      </c>
      <c r="AP72" s="15" t="s">
        <v>135</v>
      </c>
      <c r="AQ72" s="15" t="s">
        <v>135</v>
      </c>
      <c r="AR72" s="15" t="s">
        <v>135</v>
      </c>
      <c r="AS72" s="15" t="s">
        <v>135</v>
      </c>
      <c r="AT72" s="15" t="s">
        <v>135</v>
      </c>
      <c r="AU72" s="15" t="s">
        <v>135</v>
      </c>
      <c r="AV72" s="15" t="s">
        <v>135</v>
      </c>
      <c r="AW72" s="15" t="s">
        <v>135</v>
      </c>
      <c r="AX72" s="15" t="s">
        <v>135</v>
      </c>
      <c r="AY72" s="15" t="s">
        <v>135</v>
      </c>
      <c r="AZ72" s="15" t="s">
        <v>135</v>
      </c>
      <c r="BA72" s="15" t="s">
        <v>135</v>
      </c>
      <c r="BB72" s="15" t="s">
        <v>135</v>
      </c>
      <c r="BC72" s="15" t="s">
        <v>135</v>
      </c>
      <c r="BD72" s="15" t="s">
        <v>135</v>
      </c>
      <c r="BE72" s="15" t="s">
        <v>135</v>
      </c>
      <c r="BF72" s="15" t="s">
        <v>135</v>
      </c>
      <c r="BG72" s="15" t="s">
        <v>135</v>
      </c>
      <c r="BH72" s="15" t="s">
        <v>135</v>
      </c>
      <c r="BI72" s="15" t="s">
        <v>135</v>
      </c>
      <c r="BJ72" s="15">
        <v>2.5950000000000001E-2</v>
      </c>
      <c r="BK72" s="15">
        <v>0.1019</v>
      </c>
      <c r="BL72" s="15">
        <v>0.17499999999999999</v>
      </c>
      <c r="BM72" s="15">
        <v>0.24590000000000001</v>
      </c>
      <c r="BN72" s="15">
        <v>0.31530000000000002</v>
      </c>
      <c r="BO72" s="15">
        <v>0.38390000000000002</v>
      </c>
      <c r="BP72" s="15">
        <v>0.45250000000000001</v>
      </c>
      <c r="BQ72" s="15">
        <v>0.52170000000000005</v>
      </c>
      <c r="BR72" s="15">
        <v>0.59240000000000004</v>
      </c>
      <c r="BS72" s="15">
        <v>0.66539999999999999</v>
      </c>
      <c r="BT72" s="15">
        <v>0.74150000000000005</v>
      </c>
      <c r="BU72" s="15">
        <v>0.82179999999999997</v>
      </c>
      <c r="BV72" s="15">
        <v>0.90749999999999997</v>
      </c>
      <c r="BW72" s="15">
        <v>1</v>
      </c>
      <c r="BX72" s="15">
        <v>1.101</v>
      </c>
      <c r="BY72" s="15">
        <v>1.2130000000000001</v>
      </c>
      <c r="BZ72" s="15">
        <v>1.3380000000000001</v>
      </c>
      <c r="CA72" s="15">
        <v>1.48</v>
      </c>
      <c r="CB72" s="15">
        <v>1.645</v>
      </c>
      <c r="CC72" s="15">
        <v>1.839</v>
      </c>
      <c r="CD72" s="15">
        <v>2.0739999999999998</v>
      </c>
      <c r="CE72" s="15">
        <v>2.3660000000000001</v>
      </c>
      <c r="CF72" s="15">
        <v>2.746</v>
      </c>
      <c r="CG72" s="15">
        <v>3.2679999999999998</v>
      </c>
      <c r="CH72" s="15">
        <v>4.0519999999999996</v>
      </c>
      <c r="CI72" s="15">
        <v>5.43</v>
      </c>
      <c r="CJ72" s="15">
        <v>8.9540000000000006</v>
      </c>
      <c r="CK72" s="15" t="s">
        <v>134</v>
      </c>
      <c r="CL72" s="15" t="s">
        <v>134</v>
      </c>
      <c r="CM72" s="15" t="s">
        <v>134</v>
      </c>
      <c r="CN72" s="15" t="s">
        <v>134</v>
      </c>
      <c r="CO72" s="15" t="s">
        <v>134</v>
      </c>
      <c r="CP72" s="15" t="s">
        <v>134</v>
      </c>
      <c r="CQ72" s="15" t="s">
        <v>134</v>
      </c>
      <c r="CR72" s="15" t="s">
        <v>134</v>
      </c>
      <c r="CS72" s="15" t="s">
        <v>134</v>
      </c>
      <c r="CT72" s="15" t="s">
        <v>134</v>
      </c>
      <c r="CU72" s="15" t="s">
        <v>134</v>
      </c>
      <c r="CV72" s="15" t="s">
        <v>134</v>
      </c>
      <c r="CW72" s="15" t="s">
        <v>134</v>
      </c>
      <c r="CX72" s="15" t="s">
        <v>134</v>
      </c>
      <c r="CY72" s="15" t="s">
        <v>134</v>
      </c>
      <c r="CZ72" s="15" t="s">
        <v>134</v>
      </c>
    </row>
    <row r="73" spans="2:104">
      <c r="B73" s="28"/>
      <c r="C73" s="14" t="s">
        <v>104</v>
      </c>
      <c r="D73" s="15" t="s">
        <v>135</v>
      </c>
      <c r="E73" s="15" t="s">
        <v>135</v>
      </c>
      <c r="F73" s="15" t="s">
        <v>135</v>
      </c>
      <c r="G73" s="15" t="s">
        <v>135</v>
      </c>
      <c r="H73" s="15" t="s">
        <v>135</v>
      </c>
      <c r="I73" s="15" t="s">
        <v>135</v>
      </c>
      <c r="J73" s="15" t="s">
        <v>135</v>
      </c>
      <c r="K73" s="15" t="s">
        <v>135</v>
      </c>
      <c r="L73" s="15" t="s">
        <v>135</v>
      </c>
      <c r="M73" s="15" t="s">
        <v>135</v>
      </c>
      <c r="N73" s="15" t="s">
        <v>135</v>
      </c>
      <c r="O73" s="15" t="s">
        <v>135</v>
      </c>
      <c r="P73" s="15" t="s">
        <v>135</v>
      </c>
      <c r="Q73" s="15" t="s">
        <v>135</v>
      </c>
      <c r="R73" s="15" t="s">
        <v>135</v>
      </c>
      <c r="S73" s="15" t="s">
        <v>135</v>
      </c>
      <c r="T73" s="15" t="s">
        <v>135</v>
      </c>
      <c r="U73" s="15" t="s">
        <v>135</v>
      </c>
      <c r="V73" s="15" t="s">
        <v>135</v>
      </c>
      <c r="W73" s="15" t="s">
        <v>135</v>
      </c>
      <c r="X73" s="15" t="s">
        <v>135</v>
      </c>
      <c r="Y73" s="15" t="s">
        <v>135</v>
      </c>
      <c r="Z73" s="15" t="s">
        <v>135</v>
      </c>
      <c r="AA73" s="15" t="s">
        <v>135</v>
      </c>
      <c r="AB73" s="15" t="s">
        <v>135</v>
      </c>
      <c r="AC73" s="15" t="s">
        <v>135</v>
      </c>
      <c r="AD73" s="15" t="s">
        <v>135</v>
      </c>
      <c r="AE73" s="15" t="s">
        <v>135</v>
      </c>
      <c r="AF73" s="15" t="s">
        <v>135</v>
      </c>
      <c r="AG73" s="15" t="s">
        <v>135</v>
      </c>
      <c r="AH73" s="15" t="s">
        <v>135</v>
      </c>
      <c r="AI73" s="15" t="s">
        <v>135</v>
      </c>
      <c r="AJ73" s="15" t="s">
        <v>135</v>
      </c>
      <c r="AK73" s="15" t="s">
        <v>135</v>
      </c>
      <c r="AL73" s="15" t="s">
        <v>135</v>
      </c>
      <c r="AM73" s="15" t="s">
        <v>135</v>
      </c>
      <c r="AN73" s="15" t="s">
        <v>135</v>
      </c>
      <c r="AO73" s="15" t="s">
        <v>135</v>
      </c>
      <c r="AP73" s="15" t="s">
        <v>135</v>
      </c>
      <c r="AQ73" s="15" t="s">
        <v>135</v>
      </c>
      <c r="AR73" s="15" t="s">
        <v>135</v>
      </c>
      <c r="AS73" s="15" t="s">
        <v>135</v>
      </c>
      <c r="AT73" s="15" t="s">
        <v>135</v>
      </c>
      <c r="AU73" s="15" t="s">
        <v>135</v>
      </c>
      <c r="AV73" s="15" t="s">
        <v>135</v>
      </c>
      <c r="AW73" s="15" t="s">
        <v>135</v>
      </c>
      <c r="AX73" s="15" t="s">
        <v>135</v>
      </c>
      <c r="AY73" s="15" t="s">
        <v>135</v>
      </c>
      <c r="AZ73" s="15" t="s">
        <v>135</v>
      </c>
      <c r="BA73" s="15" t="s">
        <v>135</v>
      </c>
      <c r="BB73" s="15" t="s">
        <v>135</v>
      </c>
      <c r="BC73" s="15" t="s">
        <v>135</v>
      </c>
      <c r="BD73" s="15" t="s">
        <v>135</v>
      </c>
      <c r="BE73" s="15" t="s">
        <v>135</v>
      </c>
      <c r="BF73" s="15" t="s">
        <v>135</v>
      </c>
      <c r="BG73" s="15" t="s">
        <v>135</v>
      </c>
      <c r="BH73" s="15" t="s">
        <v>135</v>
      </c>
      <c r="BI73" s="15" t="s">
        <v>135</v>
      </c>
      <c r="BJ73" s="15" t="s">
        <v>135</v>
      </c>
      <c r="BK73" s="15" t="s">
        <v>135</v>
      </c>
      <c r="BL73" s="15">
        <v>8.566E-2</v>
      </c>
      <c r="BM73" s="15">
        <v>0.1608</v>
      </c>
      <c r="BN73" s="15">
        <v>0.2334</v>
      </c>
      <c r="BO73" s="15">
        <v>0.30420000000000003</v>
      </c>
      <c r="BP73" s="15">
        <v>0.37409999999999999</v>
      </c>
      <c r="BQ73" s="15">
        <v>0.44369999999999998</v>
      </c>
      <c r="BR73" s="15">
        <v>0.51400000000000001</v>
      </c>
      <c r="BS73" s="15">
        <v>0.58560000000000001</v>
      </c>
      <c r="BT73" s="15">
        <v>0.65949999999999998</v>
      </c>
      <c r="BU73" s="15">
        <v>0.73680000000000001</v>
      </c>
      <c r="BV73" s="15">
        <v>0.81840000000000002</v>
      </c>
      <c r="BW73" s="15">
        <v>0.90559999999999996</v>
      </c>
      <c r="BX73" s="15">
        <v>1</v>
      </c>
      <c r="BY73" s="15">
        <v>1.103</v>
      </c>
      <c r="BZ73" s="15">
        <v>1.218</v>
      </c>
      <c r="CA73" s="15">
        <v>1.3480000000000001</v>
      </c>
      <c r="CB73" s="15">
        <v>1.496</v>
      </c>
      <c r="CC73" s="15">
        <v>1.6679999999999999</v>
      </c>
      <c r="CD73" s="15">
        <v>1.873</v>
      </c>
      <c r="CE73" s="15">
        <v>2.1240000000000001</v>
      </c>
      <c r="CF73" s="15">
        <v>2.4420000000000002</v>
      </c>
      <c r="CG73" s="15">
        <v>2.863</v>
      </c>
      <c r="CH73" s="15">
        <v>3.4609999999999999</v>
      </c>
      <c r="CI73" s="15">
        <v>4.4089999999999998</v>
      </c>
      <c r="CJ73" s="15">
        <v>6.2670000000000003</v>
      </c>
      <c r="CK73" s="15">
        <v>13.51</v>
      </c>
      <c r="CL73" s="15" t="s">
        <v>134</v>
      </c>
      <c r="CM73" s="15" t="s">
        <v>134</v>
      </c>
      <c r="CN73" s="15" t="s">
        <v>134</v>
      </c>
      <c r="CO73" s="15" t="s">
        <v>134</v>
      </c>
      <c r="CP73" s="15" t="s">
        <v>134</v>
      </c>
      <c r="CQ73" s="15" t="s">
        <v>134</v>
      </c>
      <c r="CR73" s="15" t="s">
        <v>134</v>
      </c>
      <c r="CS73" s="15" t="s">
        <v>134</v>
      </c>
      <c r="CT73" s="15" t="s">
        <v>134</v>
      </c>
      <c r="CU73" s="15" t="s">
        <v>134</v>
      </c>
      <c r="CV73" s="15" t="s">
        <v>134</v>
      </c>
      <c r="CW73" s="15" t="s">
        <v>134</v>
      </c>
      <c r="CX73" s="15" t="s">
        <v>134</v>
      </c>
      <c r="CY73" s="15" t="s">
        <v>134</v>
      </c>
      <c r="CZ73" s="15" t="s">
        <v>134</v>
      </c>
    </row>
    <row r="74" spans="2:104">
      <c r="B74" s="28"/>
      <c r="C74" s="14" t="s">
        <v>105</v>
      </c>
      <c r="D74" s="15" t="s">
        <v>135</v>
      </c>
      <c r="E74" s="15" t="s">
        <v>135</v>
      </c>
      <c r="F74" s="15" t="s">
        <v>135</v>
      </c>
      <c r="G74" s="15" t="s">
        <v>135</v>
      </c>
      <c r="H74" s="15" t="s">
        <v>135</v>
      </c>
      <c r="I74" s="15" t="s">
        <v>135</v>
      </c>
      <c r="J74" s="15" t="s">
        <v>135</v>
      </c>
      <c r="K74" s="15" t="s">
        <v>135</v>
      </c>
      <c r="L74" s="15" t="s">
        <v>135</v>
      </c>
      <c r="M74" s="15" t="s">
        <v>135</v>
      </c>
      <c r="N74" s="15" t="s">
        <v>135</v>
      </c>
      <c r="O74" s="15" t="s">
        <v>135</v>
      </c>
      <c r="P74" s="15" t="s">
        <v>135</v>
      </c>
      <c r="Q74" s="15" t="s">
        <v>135</v>
      </c>
      <c r="R74" s="15" t="s">
        <v>135</v>
      </c>
      <c r="S74" s="15" t="s">
        <v>135</v>
      </c>
      <c r="T74" s="15" t="s">
        <v>135</v>
      </c>
      <c r="U74" s="15" t="s">
        <v>135</v>
      </c>
      <c r="V74" s="15" t="s">
        <v>135</v>
      </c>
      <c r="W74" s="15" t="s">
        <v>135</v>
      </c>
      <c r="X74" s="15" t="s">
        <v>135</v>
      </c>
      <c r="Y74" s="15" t="s">
        <v>135</v>
      </c>
      <c r="Z74" s="15" t="s">
        <v>135</v>
      </c>
      <c r="AA74" s="15" t="s">
        <v>135</v>
      </c>
      <c r="AB74" s="15" t="s">
        <v>135</v>
      </c>
      <c r="AC74" s="15" t="s">
        <v>135</v>
      </c>
      <c r="AD74" s="15" t="s">
        <v>135</v>
      </c>
      <c r="AE74" s="15" t="s">
        <v>135</v>
      </c>
      <c r="AF74" s="15" t="s">
        <v>135</v>
      </c>
      <c r="AG74" s="15" t="s">
        <v>135</v>
      </c>
      <c r="AH74" s="15" t="s">
        <v>135</v>
      </c>
      <c r="AI74" s="15" t="s">
        <v>135</v>
      </c>
      <c r="AJ74" s="15" t="s">
        <v>135</v>
      </c>
      <c r="AK74" s="15" t="s">
        <v>135</v>
      </c>
      <c r="AL74" s="15" t="s">
        <v>135</v>
      </c>
      <c r="AM74" s="15" t="s">
        <v>135</v>
      </c>
      <c r="AN74" s="15" t="s">
        <v>135</v>
      </c>
      <c r="AO74" s="15" t="s">
        <v>135</v>
      </c>
      <c r="AP74" s="15" t="s">
        <v>135</v>
      </c>
      <c r="AQ74" s="15" t="s">
        <v>135</v>
      </c>
      <c r="AR74" s="15" t="s">
        <v>135</v>
      </c>
      <c r="AS74" s="15" t="s">
        <v>135</v>
      </c>
      <c r="AT74" s="15" t="s">
        <v>135</v>
      </c>
      <c r="AU74" s="15" t="s">
        <v>135</v>
      </c>
      <c r="AV74" s="15" t="s">
        <v>135</v>
      </c>
      <c r="AW74" s="15" t="s">
        <v>135</v>
      </c>
      <c r="AX74" s="15" t="s">
        <v>135</v>
      </c>
      <c r="AY74" s="15" t="s">
        <v>135</v>
      </c>
      <c r="AZ74" s="15" t="s">
        <v>135</v>
      </c>
      <c r="BA74" s="15" t="s">
        <v>135</v>
      </c>
      <c r="BB74" s="15" t="s">
        <v>135</v>
      </c>
      <c r="BC74" s="15" t="s">
        <v>135</v>
      </c>
      <c r="BD74" s="15" t="s">
        <v>135</v>
      </c>
      <c r="BE74" s="15" t="s">
        <v>135</v>
      </c>
      <c r="BF74" s="15" t="s">
        <v>135</v>
      </c>
      <c r="BG74" s="15" t="s">
        <v>135</v>
      </c>
      <c r="BH74" s="15" t="s">
        <v>135</v>
      </c>
      <c r="BI74" s="15" t="s">
        <v>135</v>
      </c>
      <c r="BJ74" s="15" t="s">
        <v>135</v>
      </c>
      <c r="BK74" s="15" t="s">
        <v>135</v>
      </c>
      <c r="BL74" s="15" t="s">
        <v>135</v>
      </c>
      <c r="BM74" s="15">
        <v>6.7930000000000004E-2</v>
      </c>
      <c r="BN74" s="15">
        <v>0.14530000000000001</v>
      </c>
      <c r="BO74" s="15">
        <v>0.2198</v>
      </c>
      <c r="BP74" s="15">
        <v>0.2923</v>
      </c>
      <c r="BQ74" s="15">
        <v>0.36349999999999999</v>
      </c>
      <c r="BR74" s="15">
        <v>0.43430000000000002</v>
      </c>
      <c r="BS74" s="15">
        <v>0.50560000000000005</v>
      </c>
      <c r="BT74" s="15">
        <v>0.57830000000000004</v>
      </c>
      <c r="BU74" s="15">
        <v>0.65329999999999999</v>
      </c>
      <c r="BV74" s="15">
        <v>0.73170000000000002</v>
      </c>
      <c r="BW74" s="15">
        <v>0.81469999999999998</v>
      </c>
      <c r="BX74" s="15">
        <v>0.90349999999999997</v>
      </c>
      <c r="BY74" s="15">
        <v>1</v>
      </c>
      <c r="BZ74" s="15">
        <v>1.1060000000000001</v>
      </c>
      <c r="CA74" s="15">
        <v>1.224</v>
      </c>
      <c r="CB74" s="15">
        <v>1.3580000000000001</v>
      </c>
      <c r="CC74" s="15">
        <v>1.512</v>
      </c>
      <c r="CD74" s="15">
        <v>1.694</v>
      </c>
      <c r="CE74" s="15">
        <v>1.9119999999999999</v>
      </c>
      <c r="CF74" s="15">
        <v>2.1819999999999999</v>
      </c>
      <c r="CG74" s="15">
        <v>2.5299999999999998</v>
      </c>
      <c r="CH74" s="15">
        <v>3.0030000000000001</v>
      </c>
      <c r="CI74" s="15">
        <v>3.7010000000000001</v>
      </c>
      <c r="CJ74" s="15">
        <v>4.8879999999999999</v>
      </c>
      <c r="CK74" s="15">
        <v>7.6520000000000001</v>
      </c>
      <c r="CL74" s="15" t="s">
        <v>134</v>
      </c>
      <c r="CM74" s="15" t="s">
        <v>134</v>
      </c>
      <c r="CN74" s="15" t="s">
        <v>134</v>
      </c>
      <c r="CO74" s="15" t="s">
        <v>134</v>
      </c>
      <c r="CP74" s="15" t="s">
        <v>134</v>
      </c>
      <c r="CQ74" s="15" t="s">
        <v>134</v>
      </c>
      <c r="CR74" s="15" t="s">
        <v>134</v>
      </c>
      <c r="CS74" s="15" t="s">
        <v>134</v>
      </c>
      <c r="CT74" s="15" t="s">
        <v>134</v>
      </c>
      <c r="CU74" s="15" t="s">
        <v>134</v>
      </c>
      <c r="CV74" s="15" t="s">
        <v>134</v>
      </c>
      <c r="CW74" s="15" t="s">
        <v>134</v>
      </c>
      <c r="CX74" s="15" t="s">
        <v>134</v>
      </c>
      <c r="CY74" s="15" t="s">
        <v>134</v>
      </c>
      <c r="CZ74" s="15" t="s">
        <v>134</v>
      </c>
    </row>
    <row r="75" spans="2:104">
      <c r="B75" s="28"/>
      <c r="C75" s="14" t="s">
        <v>106</v>
      </c>
      <c r="D75" s="15" t="s">
        <v>135</v>
      </c>
      <c r="E75" s="15" t="s">
        <v>135</v>
      </c>
      <c r="F75" s="15" t="s">
        <v>135</v>
      </c>
      <c r="G75" s="15" t="s">
        <v>135</v>
      </c>
      <c r="H75" s="15" t="s">
        <v>135</v>
      </c>
      <c r="I75" s="15" t="s">
        <v>135</v>
      </c>
      <c r="J75" s="15" t="s">
        <v>135</v>
      </c>
      <c r="K75" s="15" t="s">
        <v>135</v>
      </c>
      <c r="L75" s="15" t="s">
        <v>135</v>
      </c>
      <c r="M75" s="15" t="s">
        <v>135</v>
      </c>
      <c r="N75" s="15" t="s">
        <v>135</v>
      </c>
      <c r="O75" s="15" t="s">
        <v>135</v>
      </c>
      <c r="P75" s="15" t="s">
        <v>135</v>
      </c>
      <c r="Q75" s="15" t="s">
        <v>135</v>
      </c>
      <c r="R75" s="15" t="s">
        <v>135</v>
      </c>
      <c r="S75" s="15" t="s">
        <v>135</v>
      </c>
      <c r="T75" s="15" t="s">
        <v>135</v>
      </c>
      <c r="U75" s="15" t="s">
        <v>135</v>
      </c>
      <c r="V75" s="15" t="s">
        <v>135</v>
      </c>
      <c r="W75" s="15" t="s">
        <v>135</v>
      </c>
      <c r="X75" s="15" t="s">
        <v>135</v>
      </c>
      <c r="Y75" s="15" t="s">
        <v>135</v>
      </c>
      <c r="Z75" s="15" t="s">
        <v>135</v>
      </c>
      <c r="AA75" s="15" t="s">
        <v>135</v>
      </c>
      <c r="AB75" s="15" t="s">
        <v>135</v>
      </c>
      <c r="AC75" s="15" t="s">
        <v>135</v>
      </c>
      <c r="AD75" s="15" t="s">
        <v>135</v>
      </c>
      <c r="AE75" s="15" t="s">
        <v>135</v>
      </c>
      <c r="AF75" s="15" t="s">
        <v>135</v>
      </c>
      <c r="AG75" s="15" t="s">
        <v>135</v>
      </c>
      <c r="AH75" s="15" t="s">
        <v>135</v>
      </c>
      <c r="AI75" s="15" t="s">
        <v>135</v>
      </c>
      <c r="AJ75" s="15" t="s">
        <v>135</v>
      </c>
      <c r="AK75" s="15" t="s">
        <v>135</v>
      </c>
      <c r="AL75" s="15" t="s">
        <v>135</v>
      </c>
      <c r="AM75" s="15" t="s">
        <v>135</v>
      </c>
      <c r="AN75" s="15" t="s">
        <v>135</v>
      </c>
      <c r="AO75" s="15" t="s">
        <v>135</v>
      </c>
      <c r="AP75" s="15" t="s">
        <v>135</v>
      </c>
      <c r="AQ75" s="15" t="s">
        <v>135</v>
      </c>
      <c r="AR75" s="15" t="s">
        <v>135</v>
      </c>
      <c r="AS75" s="15" t="s">
        <v>135</v>
      </c>
      <c r="AT75" s="15" t="s">
        <v>135</v>
      </c>
      <c r="AU75" s="15" t="s">
        <v>135</v>
      </c>
      <c r="AV75" s="15" t="s">
        <v>135</v>
      </c>
      <c r="AW75" s="15" t="s">
        <v>135</v>
      </c>
      <c r="AX75" s="15" t="s">
        <v>135</v>
      </c>
      <c r="AY75" s="15" t="s">
        <v>135</v>
      </c>
      <c r="AZ75" s="15" t="s">
        <v>135</v>
      </c>
      <c r="BA75" s="15" t="s">
        <v>135</v>
      </c>
      <c r="BB75" s="15" t="s">
        <v>135</v>
      </c>
      <c r="BC75" s="15" t="s">
        <v>135</v>
      </c>
      <c r="BD75" s="15" t="s">
        <v>135</v>
      </c>
      <c r="BE75" s="15" t="s">
        <v>135</v>
      </c>
      <c r="BF75" s="15" t="s">
        <v>135</v>
      </c>
      <c r="BG75" s="15" t="s">
        <v>135</v>
      </c>
      <c r="BH75" s="15" t="s">
        <v>135</v>
      </c>
      <c r="BI75" s="15" t="s">
        <v>135</v>
      </c>
      <c r="BJ75" s="15" t="s">
        <v>135</v>
      </c>
      <c r="BK75" s="15" t="s">
        <v>135</v>
      </c>
      <c r="BL75" s="15" t="s">
        <v>135</v>
      </c>
      <c r="BM75" s="15" t="s">
        <v>135</v>
      </c>
      <c r="BN75" s="15">
        <v>4.8489999999999998E-2</v>
      </c>
      <c r="BO75" s="15">
        <v>0.1285</v>
      </c>
      <c r="BP75" s="15">
        <v>0.2051</v>
      </c>
      <c r="BQ75" s="15">
        <v>0.27939999999999998</v>
      </c>
      <c r="BR75" s="15">
        <v>0.35210000000000002</v>
      </c>
      <c r="BS75" s="15">
        <v>0.42420000000000002</v>
      </c>
      <c r="BT75" s="15">
        <v>0.49669999999999997</v>
      </c>
      <c r="BU75" s="15">
        <v>0.57050000000000001</v>
      </c>
      <c r="BV75" s="15">
        <v>0.64670000000000005</v>
      </c>
      <c r="BW75" s="15">
        <v>0.72629999999999995</v>
      </c>
      <c r="BX75" s="15">
        <v>0.81069999999999998</v>
      </c>
      <c r="BY75" s="15">
        <v>0.90129999999999999</v>
      </c>
      <c r="BZ75" s="15">
        <v>1</v>
      </c>
      <c r="CA75" s="15">
        <v>1.109</v>
      </c>
      <c r="CB75" s="15">
        <v>1.2310000000000001</v>
      </c>
      <c r="CC75" s="15">
        <v>1.37</v>
      </c>
      <c r="CD75" s="15">
        <v>1.5309999999999999</v>
      </c>
      <c r="CE75" s="15">
        <v>1.722</v>
      </c>
      <c r="CF75" s="15">
        <v>1.9550000000000001</v>
      </c>
      <c r="CG75" s="15">
        <v>2.2469999999999999</v>
      </c>
      <c r="CH75" s="15">
        <v>2.6320000000000001</v>
      </c>
      <c r="CI75" s="15">
        <v>3.1709999999999998</v>
      </c>
      <c r="CJ75" s="15">
        <v>4.008</v>
      </c>
      <c r="CK75" s="15">
        <v>5.5750000000000002</v>
      </c>
      <c r="CL75" s="15">
        <v>10.56</v>
      </c>
      <c r="CM75" s="15" t="s">
        <v>134</v>
      </c>
      <c r="CN75" s="15" t="s">
        <v>134</v>
      </c>
      <c r="CO75" s="15" t="s">
        <v>134</v>
      </c>
      <c r="CP75" s="15" t="s">
        <v>134</v>
      </c>
      <c r="CQ75" s="15" t="s">
        <v>134</v>
      </c>
      <c r="CR75" s="15" t="s">
        <v>134</v>
      </c>
      <c r="CS75" s="15" t="s">
        <v>134</v>
      </c>
      <c r="CT75" s="15" t="s">
        <v>134</v>
      </c>
      <c r="CU75" s="15" t="s">
        <v>134</v>
      </c>
      <c r="CV75" s="15" t="s">
        <v>134</v>
      </c>
      <c r="CW75" s="15" t="s">
        <v>134</v>
      </c>
      <c r="CX75" s="15" t="s">
        <v>134</v>
      </c>
      <c r="CY75" s="15" t="s">
        <v>134</v>
      </c>
      <c r="CZ75" s="15" t="s">
        <v>134</v>
      </c>
    </row>
    <row r="76" spans="2:104">
      <c r="B76" s="28"/>
      <c r="C76" s="14" t="s">
        <v>107</v>
      </c>
      <c r="D76" s="15" t="s">
        <v>135</v>
      </c>
      <c r="E76" s="15" t="s">
        <v>135</v>
      </c>
      <c r="F76" s="15" t="s">
        <v>135</v>
      </c>
      <c r="G76" s="15" t="s">
        <v>135</v>
      </c>
      <c r="H76" s="15" t="s">
        <v>135</v>
      </c>
      <c r="I76" s="15" t="s">
        <v>135</v>
      </c>
      <c r="J76" s="15" t="s">
        <v>135</v>
      </c>
      <c r="K76" s="15" t="s">
        <v>135</v>
      </c>
      <c r="L76" s="15" t="s">
        <v>135</v>
      </c>
      <c r="M76" s="15" t="s">
        <v>135</v>
      </c>
      <c r="N76" s="15" t="s">
        <v>135</v>
      </c>
      <c r="O76" s="15" t="s">
        <v>135</v>
      </c>
      <c r="P76" s="15" t="s">
        <v>135</v>
      </c>
      <c r="Q76" s="15" t="s">
        <v>135</v>
      </c>
      <c r="R76" s="15" t="s">
        <v>135</v>
      </c>
      <c r="S76" s="15" t="s">
        <v>135</v>
      </c>
      <c r="T76" s="15" t="s">
        <v>135</v>
      </c>
      <c r="U76" s="15" t="s">
        <v>135</v>
      </c>
      <c r="V76" s="15" t="s">
        <v>135</v>
      </c>
      <c r="W76" s="15" t="s">
        <v>135</v>
      </c>
      <c r="X76" s="15" t="s">
        <v>135</v>
      </c>
      <c r="Y76" s="15" t="s">
        <v>135</v>
      </c>
      <c r="Z76" s="15" t="s">
        <v>135</v>
      </c>
      <c r="AA76" s="15" t="s">
        <v>135</v>
      </c>
      <c r="AB76" s="15" t="s">
        <v>135</v>
      </c>
      <c r="AC76" s="15" t="s">
        <v>135</v>
      </c>
      <c r="AD76" s="15" t="s">
        <v>135</v>
      </c>
      <c r="AE76" s="15" t="s">
        <v>135</v>
      </c>
      <c r="AF76" s="15" t="s">
        <v>135</v>
      </c>
      <c r="AG76" s="15" t="s">
        <v>135</v>
      </c>
      <c r="AH76" s="15" t="s">
        <v>135</v>
      </c>
      <c r="AI76" s="15" t="s">
        <v>135</v>
      </c>
      <c r="AJ76" s="15" t="s">
        <v>135</v>
      </c>
      <c r="AK76" s="15" t="s">
        <v>135</v>
      </c>
      <c r="AL76" s="15" t="s">
        <v>135</v>
      </c>
      <c r="AM76" s="15" t="s">
        <v>135</v>
      </c>
      <c r="AN76" s="15" t="s">
        <v>135</v>
      </c>
      <c r="AO76" s="15" t="s">
        <v>135</v>
      </c>
      <c r="AP76" s="15" t="s">
        <v>135</v>
      </c>
      <c r="AQ76" s="15" t="s">
        <v>135</v>
      </c>
      <c r="AR76" s="15" t="s">
        <v>135</v>
      </c>
      <c r="AS76" s="15" t="s">
        <v>135</v>
      </c>
      <c r="AT76" s="15" t="s">
        <v>135</v>
      </c>
      <c r="AU76" s="15" t="s">
        <v>135</v>
      </c>
      <c r="AV76" s="15" t="s">
        <v>135</v>
      </c>
      <c r="AW76" s="15" t="s">
        <v>135</v>
      </c>
      <c r="AX76" s="15" t="s">
        <v>135</v>
      </c>
      <c r="AY76" s="15" t="s">
        <v>135</v>
      </c>
      <c r="AZ76" s="15" t="s">
        <v>135</v>
      </c>
      <c r="BA76" s="15" t="s">
        <v>135</v>
      </c>
      <c r="BB76" s="15" t="s">
        <v>135</v>
      </c>
      <c r="BC76" s="15" t="s">
        <v>135</v>
      </c>
      <c r="BD76" s="15" t="s">
        <v>135</v>
      </c>
      <c r="BE76" s="15" t="s">
        <v>135</v>
      </c>
      <c r="BF76" s="15" t="s">
        <v>135</v>
      </c>
      <c r="BG76" s="15" t="s">
        <v>135</v>
      </c>
      <c r="BH76" s="15" t="s">
        <v>135</v>
      </c>
      <c r="BI76" s="15" t="s">
        <v>135</v>
      </c>
      <c r="BJ76" s="15" t="s">
        <v>135</v>
      </c>
      <c r="BK76" s="15" t="s">
        <v>135</v>
      </c>
      <c r="BL76" s="15" t="s">
        <v>135</v>
      </c>
      <c r="BM76" s="15" t="s">
        <v>135</v>
      </c>
      <c r="BN76" s="15" t="s">
        <v>135</v>
      </c>
      <c r="BO76" s="15">
        <v>2.7060000000000001E-2</v>
      </c>
      <c r="BP76" s="15">
        <v>0.1101</v>
      </c>
      <c r="BQ76" s="15">
        <v>0.18920000000000001</v>
      </c>
      <c r="BR76" s="15">
        <v>0.26540000000000002</v>
      </c>
      <c r="BS76" s="15">
        <v>0.33979999999999999</v>
      </c>
      <c r="BT76" s="15">
        <v>0.41339999999999999</v>
      </c>
      <c r="BU76" s="15">
        <v>0.48720000000000002</v>
      </c>
      <c r="BV76" s="15">
        <v>0.56220000000000003</v>
      </c>
      <c r="BW76" s="15">
        <v>0.63949999999999996</v>
      </c>
      <c r="BX76" s="15">
        <v>0.72050000000000003</v>
      </c>
      <c r="BY76" s="15">
        <v>0.80640000000000001</v>
      </c>
      <c r="BZ76" s="15">
        <v>0.89900000000000002</v>
      </c>
      <c r="CA76" s="15">
        <v>1</v>
      </c>
      <c r="CB76" s="15">
        <v>1.1120000000000001</v>
      </c>
      <c r="CC76" s="15">
        <v>1.238</v>
      </c>
      <c r="CD76" s="15">
        <v>1.383</v>
      </c>
      <c r="CE76" s="15">
        <v>1.552</v>
      </c>
      <c r="CF76" s="15">
        <v>1.7549999999999999</v>
      </c>
      <c r="CG76" s="15">
        <v>2.004</v>
      </c>
      <c r="CH76" s="15">
        <v>2.323</v>
      </c>
      <c r="CI76" s="15">
        <v>2.754</v>
      </c>
      <c r="CJ76" s="15">
        <v>3.38</v>
      </c>
      <c r="CK76" s="15">
        <v>4.415</v>
      </c>
      <c r="CL76" s="15">
        <v>6.6619999999999999</v>
      </c>
      <c r="CM76" s="15">
        <v>26.06</v>
      </c>
      <c r="CN76" s="15" t="s">
        <v>134</v>
      </c>
      <c r="CO76" s="15" t="s">
        <v>134</v>
      </c>
      <c r="CP76" s="15" t="s">
        <v>134</v>
      </c>
      <c r="CQ76" s="15" t="s">
        <v>134</v>
      </c>
      <c r="CR76" s="15" t="s">
        <v>134</v>
      </c>
      <c r="CS76" s="15" t="s">
        <v>134</v>
      </c>
      <c r="CT76" s="15" t="s">
        <v>134</v>
      </c>
      <c r="CU76" s="15" t="s">
        <v>134</v>
      </c>
      <c r="CV76" s="15" t="s">
        <v>134</v>
      </c>
      <c r="CW76" s="15" t="s">
        <v>134</v>
      </c>
      <c r="CX76" s="15" t="s">
        <v>134</v>
      </c>
      <c r="CY76" s="15" t="s">
        <v>134</v>
      </c>
      <c r="CZ76" s="15" t="s">
        <v>134</v>
      </c>
    </row>
    <row r="77" spans="2:104">
      <c r="B77" s="28"/>
      <c r="C77" s="14" t="s">
        <v>108</v>
      </c>
      <c r="D77" s="15" t="s">
        <v>135</v>
      </c>
      <c r="E77" s="15" t="s">
        <v>135</v>
      </c>
      <c r="F77" s="15" t="s">
        <v>135</v>
      </c>
      <c r="G77" s="15" t="s">
        <v>135</v>
      </c>
      <c r="H77" s="15" t="s">
        <v>135</v>
      </c>
      <c r="I77" s="15" t="s">
        <v>135</v>
      </c>
      <c r="J77" s="15" t="s">
        <v>135</v>
      </c>
      <c r="K77" s="15" t="s">
        <v>135</v>
      </c>
      <c r="L77" s="15" t="s">
        <v>135</v>
      </c>
      <c r="M77" s="15" t="s">
        <v>135</v>
      </c>
      <c r="N77" s="15" t="s">
        <v>135</v>
      </c>
      <c r="O77" s="15" t="s">
        <v>135</v>
      </c>
      <c r="P77" s="15" t="s">
        <v>135</v>
      </c>
      <c r="Q77" s="15" t="s">
        <v>135</v>
      </c>
      <c r="R77" s="15" t="s">
        <v>135</v>
      </c>
      <c r="S77" s="15" t="s">
        <v>135</v>
      </c>
      <c r="T77" s="15" t="s">
        <v>135</v>
      </c>
      <c r="U77" s="15" t="s">
        <v>135</v>
      </c>
      <c r="V77" s="15" t="s">
        <v>135</v>
      </c>
      <c r="W77" s="15" t="s">
        <v>135</v>
      </c>
      <c r="X77" s="15" t="s">
        <v>135</v>
      </c>
      <c r="Y77" s="15" t="s">
        <v>135</v>
      </c>
      <c r="Z77" s="15" t="s">
        <v>135</v>
      </c>
      <c r="AA77" s="15" t="s">
        <v>135</v>
      </c>
      <c r="AB77" s="15" t="s">
        <v>135</v>
      </c>
      <c r="AC77" s="15" t="s">
        <v>135</v>
      </c>
      <c r="AD77" s="15" t="s">
        <v>135</v>
      </c>
      <c r="AE77" s="15" t="s">
        <v>135</v>
      </c>
      <c r="AF77" s="15" t="s">
        <v>135</v>
      </c>
      <c r="AG77" s="15" t="s">
        <v>135</v>
      </c>
      <c r="AH77" s="15" t="s">
        <v>135</v>
      </c>
      <c r="AI77" s="15" t="s">
        <v>135</v>
      </c>
      <c r="AJ77" s="15" t="s">
        <v>135</v>
      </c>
      <c r="AK77" s="15" t="s">
        <v>135</v>
      </c>
      <c r="AL77" s="15" t="s">
        <v>135</v>
      </c>
      <c r="AM77" s="15" t="s">
        <v>135</v>
      </c>
      <c r="AN77" s="15" t="s">
        <v>135</v>
      </c>
      <c r="AO77" s="15" t="s">
        <v>135</v>
      </c>
      <c r="AP77" s="15" t="s">
        <v>135</v>
      </c>
      <c r="AQ77" s="15" t="s">
        <v>135</v>
      </c>
      <c r="AR77" s="15" t="s">
        <v>135</v>
      </c>
      <c r="AS77" s="15" t="s">
        <v>135</v>
      </c>
      <c r="AT77" s="15" t="s">
        <v>135</v>
      </c>
      <c r="AU77" s="15" t="s">
        <v>135</v>
      </c>
      <c r="AV77" s="15" t="s">
        <v>135</v>
      </c>
      <c r="AW77" s="15" t="s">
        <v>135</v>
      </c>
      <c r="AX77" s="15" t="s">
        <v>135</v>
      </c>
      <c r="AY77" s="15" t="s">
        <v>135</v>
      </c>
      <c r="AZ77" s="15" t="s">
        <v>135</v>
      </c>
      <c r="BA77" s="15" t="s">
        <v>135</v>
      </c>
      <c r="BB77" s="15" t="s">
        <v>135</v>
      </c>
      <c r="BC77" s="15" t="s">
        <v>135</v>
      </c>
      <c r="BD77" s="15" t="s">
        <v>135</v>
      </c>
      <c r="BE77" s="15" t="s">
        <v>135</v>
      </c>
      <c r="BF77" s="15" t="s">
        <v>135</v>
      </c>
      <c r="BG77" s="15" t="s">
        <v>135</v>
      </c>
      <c r="BH77" s="15" t="s">
        <v>135</v>
      </c>
      <c r="BI77" s="15" t="s">
        <v>135</v>
      </c>
      <c r="BJ77" s="15" t="s">
        <v>135</v>
      </c>
      <c r="BK77" s="15" t="s">
        <v>135</v>
      </c>
      <c r="BL77" s="15" t="s">
        <v>135</v>
      </c>
      <c r="BM77" s="15" t="s">
        <v>135</v>
      </c>
      <c r="BN77" s="15" t="s">
        <v>135</v>
      </c>
      <c r="BO77" s="15" t="s">
        <v>135</v>
      </c>
      <c r="BP77" s="15" t="s">
        <v>135</v>
      </c>
      <c r="BQ77" s="15">
        <v>8.9789999999999995E-2</v>
      </c>
      <c r="BR77" s="15">
        <v>0.17169999999999999</v>
      </c>
      <c r="BS77" s="15">
        <v>0.25030000000000002</v>
      </c>
      <c r="BT77" s="15">
        <v>0.3266</v>
      </c>
      <c r="BU77" s="15">
        <v>0.4017</v>
      </c>
      <c r="BV77" s="15">
        <v>0.47689999999999999</v>
      </c>
      <c r="BW77" s="15">
        <v>0.55320000000000003</v>
      </c>
      <c r="BX77" s="15">
        <v>0.63190000000000002</v>
      </c>
      <c r="BY77" s="15">
        <v>0.71430000000000005</v>
      </c>
      <c r="BZ77" s="15">
        <v>0.80189999999999995</v>
      </c>
      <c r="CA77" s="15">
        <v>0.89639999999999997</v>
      </c>
      <c r="CB77" s="15">
        <v>1</v>
      </c>
      <c r="CC77" s="15">
        <v>1.115</v>
      </c>
      <c r="CD77" s="15">
        <v>1.246</v>
      </c>
      <c r="CE77" s="15">
        <v>1.397</v>
      </c>
      <c r="CF77" s="15">
        <v>1.575</v>
      </c>
      <c r="CG77" s="15">
        <v>1.7909999999999999</v>
      </c>
      <c r="CH77" s="15">
        <v>2.06</v>
      </c>
      <c r="CI77" s="15">
        <v>2.4119999999999999</v>
      </c>
      <c r="CJ77" s="15">
        <v>2.9</v>
      </c>
      <c r="CK77" s="15">
        <v>3.6440000000000001</v>
      </c>
      <c r="CL77" s="15">
        <v>4.9880000000000004</v>
      </c>
      <c r="CM77" s="15">
        <v>8.7360000000000007</v>
      </c>
      <c r="CN77" s="15" t="s">
        <v>134</v>
      </c>
      <c r="CO77" s="15" t="s">
        <v>134</v>
      </c>
      <c r="CP77" s="15" t="s">
        <v>134</v>
      </c>
      <c r="CQ77" s="15" t="s">
        <v>134</v>
      </c>
      <c r="CR77" s="15" t="s">
        <v>134</v>
      </c>
      <c r="CS77" s="15" t="s">
        <v>134</v>
      </c>
      <c r="CT77" s="15" t="s">
        <v>134</v>
      </c>
      <c r="CU77" s="15" t="s">
        <v>134</v>
      </c>
      <c r="CV77" s="15" t="s">
        <v>134</v>
      </c>
      <c r="CW77" s="15" t="s">
        <v>134</v>
      </c>
      <c r="CX77" s="15" t="s">
        <v>134</v>
      </c>
      <c r="CY77" s="15" t="s">
        <v>134</v>
      </c>
      <c r="CZ77" s="15" t="s">
        <v>134</v>
      </c>
    </row>
    <row r="78" spans="2:104">
      <c r="B78" s="28"/>
      <c r="C78" s="14" t="s">
        <v>109</v>
      </c>
      <c r="D78" s="15" t="s">
        <v>135</v>
      </c>
      <c r="E78" s="15" t="s">
        <v>135</v>
      </c>
      <c r="F78" s="15" t="s">
        <v>135</v>
      </c>
      <c r="G78" s="15" t="s">
        <v>135</v>
      </c>
      <c r="H78" s="15" t="s">
        <v>135</v>
      </c>
      <c r="I78" s="15" t="s">
        <v>135</v>
      </c>
      <c r="J78" s="15" t="s">
        <v>135</v>
      </c>
      <c r="K78" s="15" t="s">
        <v>135</v>
      </c>
      <c r="L78" s="15" t="s">
        <v>135</v>
      </c>
      <c r="M78" s="15" t="s">
        <v>135</v>
      </c>
      <c r="N78" s="15" t="s">
        <v>135</v>
      </c>
      <c r="O78" s="15" t="s">
        <v>135</v>
      </c>
      <c r="P78" s="15" t="s">
        <v>135</v>
      </c>
      <c r="Q78" s="15" t="s">
        <v>135</v>
      </c>
      <c r="R78" s="15" t="s">
        <v>135</v>
      </c>
      <c r="S78" s="15" t="s">
        <v>135</v>
      </c>
      <c r="T78" s="15" t="s">
        <v>135</v>
      </c>
      <c r="U78" s="15" t="s">
        <v>135</v>
      </c>
      <c r="V78" s="15" t="s">
        <v>135</v>
      </c>
      <c r="W78" s="15" t="s">
        <v>135</v>
      </c>
      <c r="X78" s="15" t="s">
        <v>135</v>
      </c>
      <c r="Y78" s="15" t="s">
        <v>135</v>
      </c>
      <c r="Z78" s="15" t="s">
        <v>135</v>
      </c>
      <c r="AA78" s="15" t="s">
        <v>135</v>
      </c>
      <c r="AB78" s="15" t="s">
        <v>135</v>
      </c>
      <c r="AC78" s="15" t="s">
        <v>135</v>
      </c>
      <c r="AD78" s="15" t="s">
        <v>135</v>
      </c>
      <c r="AE78" s="15" t="s">
        <v>135</v>
      </c>
      <c r="AF78" s="15" t="s">
        <v>135</v>
      </c>
      <c r="AG78" s="15" t="s">
        <v>135</v>
      </c>
      <c r="AH78" s="15" t="s">
        <v>135</v>
      </c>
      <c r="AI78" s="15" t="s">
        <v>135</v>
      </c>
      <c r="AJ78" s="15" t="s">
        <v>135</v>
      </c>
      <c r="AK78" s="15" t="s">
        <v>135</v>
      </c>
      <c r="AL78" s="15" t="s">
        <v>135</v>
      </c>
      <c r="AM78" s="15" t="s">
        <v>135</v>
      </c>
      <c r="AN78" s="15" t="s">
        <v>135</v>
      </c>
      <c r="AO78" s="15" t="s">
        <v>135</v>
      </c>
      <c r="AP78" s="15" t="s">
        <v>135</v>
      </c>
      <c r="AQ78" s="15" t="s">
        <v>135</v>
      </c>
      <c r="AR78" s="15" t="s">
        <v>135</v>
      </c>
      <c r="AS78" s="15" t="s">
        <v>135</v>
      </c>
      <c r="AT78" s="15" t="s">
        <v>135</v>
      </c>
      <c r="AU78" s="15" t="s">
        <v>135</v>
      </c>
      <c r="AV78" s="15" t="s">
        <v>135</v>
      </c>
      <c r="AW78" s="15" t="s">
        <v>135</v>
      </c>
      <c r="AX78" s="15" t="s">
        <v>135</v>
      </c>
      <c r="AY78" s="15" t="s">
        <v>135</v>
      </c>
      <c r="AZ78" s="15" t="s">
        <v>135</v>
      </c>
      <c r="BA78" s="15" t="s">
        <v>135</v>
      </c>
      <c r="BB78" s="15" t="s">
        <v>135</v>
      </c>
      <c r="BC78" s="15" t="s">
        <v>135</v>
      </c>
      <c r="BD78" s="15" t="s">
        <v>135</v>
      </c>
      <c r="BE78" s="15" t="s">
        <v>135</v>
      </c>
      <c r="BF78" s="15" t="s">
        <v>135</v>
      </c>
      <c r="BG78" s="15" t="s">
        <v>135</v>
      </c>
      <c r="BH78" s="15" t="s">
        <v>135</v>
      </c>
      <c r="BI78" s="15" t="s">
        <v>135</v>
      </c>
      <c r="BJ78" s="15" t="s">
        <v>135</v>
      </c>
      <c r="BK78" s="15" t="s">
        <v>135</v>
      </c>
      <c r="BL78" s="15" t="s">
        <v>135</v>
      </c>
      <c r="BM78" s="15" t="s">
        <v>135</v>
      </c>
      <c r="BN78" s="15" t="s">
        <v>135</v>
      </c>
      <c r="BO78" s="15" t="s">
        <v>135</v>
      </c>
      <c r="BP78" s="15" t="s">
        <v>135</v>
      </c>
      <c r="BQ78" s="15" t="s">
        <v>135</v>
      </c>
      <c r="BR78" s="15">
        <v>6.7349999999999993E-2</v>
      </c>
      <c r="BS78" s="15">
        <v>0.1525</v>
      </c>
      <c r="BT78" s="15">
        <v>0.23369999999999999</v>
      </c>
      <c r="BU78" s="15">
        <v>0.31219999999999998</v>
      </c>
      <c r="BV78" s="15">
        <v>0.3891</v>
      </c>
      <c r="BW78" s="15">
        <v>0.46579999999999999</v>
      </c>
      <c r="BX78" s="15">
        <v>0.54359999999999997</v>
      </c>
      <c r="BY78" s="15">
        <v>0.62370000000000003</v>
      </c>
      <c r="BZ78" s="15">
        <v>0.70760000000000001</v>
      </c>
      <c r="CA78" s="15">
        <v>0.79690000000000005</v>
      </c>
      <c r="CB78" s="15">
        <v>0.89359999999999995</v>
      </c>
      <c r="CC78" s="15">
        <v>1</v>
      </c>
      <c r="CD78" s="15">
        <v>1.119</v>
      </c>
      <c r="CE78" s="15">
        <v>1.2549999999999999</v>
      </c>
      <c r="CF78" s="15">
        <v>1.413</v>
      </c>
      <c r="CG78" s="15">
        <v>1.601</v>
      </c>
      <c r="CH78" s="15">
        <v>1.8320000000000001</v>
      </c>
      <c r="CI78" s="15">
        <v>2.125</v>
      </c>
      <c r="CJ78" s="15">
        <v>2.5179999999999998</v>
      </c>
      <c r="CK78" s="15">
        <v>3.081</v>
      </c>
      <c r="CL78" s="15">
        <v>3.992</v>
      </c>
      <c r="CM78" s="15">
        <v>5.8659999999999997</v>
      </c>
      <c r="CN78" s="15">
        <v>15.39</v>
      </c>
      <c r="CO78" s="15" t="s">
        <v>134</v>
      </c>
      <c r="CP78" s="15" t="s">
        <v>134</v>
      </c>
      <c r="CQ78" s="15" t="s">
        <v>134</v>
      </c>
      <c r="CR78" s="15" t="s">
        <v>134</v>
      </c>
      <c r="CS78" s="15" t="s">
        <v>134</v>
      </c>
      <c r="CT78" s="15" t="s">
        <v>134</v>
      </c>
      <c r="CU78" s="15" t="s">
        <v>134</v>
      </c>
      <c r="CV78" s="15" t="s">
        <v>134</v>
      </c>
      <c r="CW78" s="15" t="s">
        <v>134</v>
      </c>
      <c r="CX78" s="15" t="s">
        <v>134</v>
      </c>
      <c r="CY78" s="15" t="s">
        <v>134</v>
      </c>
      <c r="CZ78" s="15" t="s">
        <v>134</v>
      </c>
    </row>
    <row r="79" spans="2:104">
      <c r="B79" s="28"/>
      <c r="C79" s="14" t="s">
        <v>110</v>
      </c>
      <c r="D79" s="15" t="s">
        <v>135</v>
      </c>
      <c r="E79" s="15" t="s">
        <v>135</v>
      </c>
      <c r="F79" s="15" t="s">
        <v>135</v>
      </c>
      <c r="G79" s="15" t="s">
        <v>135</v>
      </c>
      <c r="H79" s="15" t="s">
        <v>135</v>
      </c>
      <c r="I79" s="15" t="s">
        <v>135</v>
      </c>
      <c r="J79" s="15" t="s">
        <v>135</v>
      </c>
      <c r="K79" s="15" t="s">
        <v>135</v>
      </c>
      <c r="L79" s="15" t="s">
        <v>135</v>
      </c>
      <c r="M79" s="15" t="s">
        <v>135</v>
      </c>
      <c r="N79" s="15" t="s">
        <v>135</v>
      </c>
      <c r="O79" s="15" t="s">
        <v>135</v>
      </c>
      <c r="P79" s="15" t="s">
        <v>135</v>
      </c>
      <c r="Q79" s="15" t="s">
        <v>135</v>
      </c>
      <c r="R79" s="15" t="s">
        <v>135</v>
      </c>
      <c r="S79" s="15" t="s">
        <v>135</v>
      </c>
      <c r="T79" s="15" t="s">
        <v>135</v>
      </c>
      <c r="U79" s="15" t="s">
        <v>135</v>
      </c>
      <c r="V79" s="15" t="s">
        <v>135</v>
      </c>
      <c r="W79" s="15" t="s">
        <v>135</v>
      </c>
      <c r="X79" s="15" t="s">
        <v>135</v>
      </c>
      <c r="Y79" s="15" t="s">
        <v>135</v>
      </c>
      <c r="Z79" s="15" t="s">
        <v>135</v>
      </c>
      <c r="AA79" s="15" t="s">
        <v>135</v>
      </c>
      <c r="AB79" s="15" t="s">
        <v>135</v>
      </c>
      <c r="AC79" s="15" t="s">
        <v>135</v>
      </c>
      <c r="AD79" s="15" t="s">
        <v>135</v>
      </c>
      <c r="AE79" s="15" t="s">
        <v>135</v>
      </c>
      <c r="AF79" s="15" t="s">
        <v>135</v>
      </c>
      <c r="AG79" s="15" t="s">
        <v>135</v>
      </c>
      <c r="AH79" s="15" t="s">
        <v>135</v>
      </c>
      <c r="AI79" s="15" t="s">
        <v>135</v>
      </c>
      <c r="AJ79" s="15" t="s">
        <v>135</v>
      </c>
      <c r="AK79" s="15" t="s">
        <v>135</v>
      </c>
      <c r="AL79" s="15" t="s">
        <v>135</v>
      </c>
      <c r="AM79" s="15" t="s">
        <v>135</v>
      </c>
      <c r="AN79" s="15" t="s">
        <v>135</v>
      </c>
      <c r="AO79" s="15" t="s">
        <v>135</v>
      </c>
      <c r="AP79" s="15" t="s">
        <v>135</v>
      </c>
      <c r="AQ79" s="15" t="s">
        <v>135</v>
      </c>
      <c r="AR79" s="15" t="s">
        <v>135</v>
      </c>
      <c r="AS79" s="15" t="s">
        <v>135</v>
      </c>
      <c r="AT79" s="15" t="s">
        <v>135</v>
      </c>
      <c r="AU79" s="15" t="s">
        <v>135</v>
      </c>
      <c r="AV79" s="15" t="s">
        <v>135</v>
      </c>
      <c r="AW79" s="15" t="s">
        <v>135</v>
      </c>
      <c r="AX79" s="15" t="s">
        <v>135</v>
      </c>
      <c r="AY79" s="15" t="s">
        <v>135</v>
      </c>
      <c r="AZ79" s="15" t="s">
        <v>135</v>
      </c>
      <c r="BA79" s="15" t="s">
        <v>135</v>
      </c>
      <c r="BB79" s="15" t="s">
        <v>135</v>
      </c>
      <c r="BC79" s="15" t="s">
        <v>135</v>
      </c>
      <c r="BD79" s="15" t="s">
        <v>135</v>
      </c>
      <c r="BE79" s="15" t="s">
        <v>135</v>
      </c>
      <c r="BF79" s="15" t="s">
        <v>135</v>
      </c>
      <c r="BG79" s="15" t="s">
        <v>135</v>
      </c>
      <c r="BH79" s="15" t="s">
        <v>135</v>
      </c>
      <c r="BI79" s="15" t="s">
        <v>135</v>
      </c>
      <c r="BJ79" s="15" t="s">
        <v>135</v>
      </c>
      <c r="BK79" s="15" t="s">
        <v>135</v>
      </c>
      <c r="BL79" s="15" t="s">
        <v>135</v>
      </c>
      <c r="BM79" s="15" t="s">
        <v>135</v>
      </c>
      <c r="BN79" s="15" t="s">
        <v>135</v>
      </c>
      <c r="BO79" s="15" t="s">
        <v>135</v>
      </c>
      <c r="BP79" s="15" t="s">
        <v>135</v>
      </c>
      <c r="BQ79" s="15" t="s">
        <v>135</v>
      </c>
      <c r="BR79" s="15" t="s">
        <v>135</v>
      </c>
      <c r="BS79" s="15">
        <v>4.233E-2</v>
      </c>
      <c r="BT79" s="15">
        <v>0.13139999999999999</v>
      </c>
      <c r="BU79" s="15">
        <v>0.21560000000000001</v>
      </c>
      <c r="BV79" s="15">
        <v>0.29649999999999999</v>
      </c>
      <c r="BW79" s="15">
        <v>0.3755</v>
      </c>
      <c r="BX79" s="15">
        <v>0.45390000000000003</v>
      </c>
      <c r="BY79" s="15">
        <v>0.53320000000000001</v>
      </c>
      <c r="BZ79" s="15">
        <v>0.61480000000000001</v>
      </c>
      <c r="CA79" s="15">
        <v>0.70030000000000003</v>
      </c>
      <c r="CB79" s="15">
        <v>0.79149999999999998</v>
      </c>
      <c r="CC79" s="15">
        <v>0.89059999999999995</v>
      </c>
      <c r="CD79" s="15">
        <v>1</v>
      </c>
      <c r="CE79" s="15">
        <v>1.123</v>
      </c>
      <c r="CF79" s="15">
        <v>1.2649999999999999</v>
      </c>
      <c r="CG79" s="15">
        <v>1.43</v>
      </c>
      <c r="CH79" s="15">
        <v>1.63</v>
      </c>
      <c r="CI79" s="15">
        <v>1.879</v>
      </c>
      <c r="CJ79" s="15">
        <v>2.2010000000000001</v>
      </c>
      <c r="CK79" s="15">
        <v>2.6440000000000001</v>
      </c>
      <c r="CL79" s="15">
        <v>3.3090000000000002</v>
      </c>
      <c r="CM79" s="15">
        <v>4.4749999999999996</v>
      </c>
      <c r="CN79" s="15">
        <v>7.4370000000000003</v>
      </c>
      <c r="CO79" s="15" t="s">
        <v>134</v>
      </c>
      <c r="CP79" s="15" t="s">
        <v>134</v>
      </c>
      <c r="CQ79" s="15" t="s">
        <v>134</v>
      </c>
      <c r="CR79" s="15" t="s">
        <v>134</v>
      </c>
      <c r="CS79" s="15" t="s">
        <v>134</v>
      </c>
      <c r="CT79" s="15" t="s">
        <v>134</v>
      </c>
      <c r="CU79" s="15" t="s">
        <v>134</v>
      </c>
      <c r="CV79" s="15" t="s">
        <v>134</v>
      </c>
      <c r="CW79" s="15" t="s">
        <v>134</v>
      </c>
      <c r="CX79" s="15" t="s">
        <v>134</v>
      </c>
      <c r="CY79" s="15" t="s">
        <v>134</v>
      </c>
      <c r="CZ79" s="15" t="s">
        <v>134</v>
      </c>
    </row>
    <row r="80" spans="2:104">
      <c r="B80" s="28"/>
      <c r="C80" s="14" t="s">
        <v>111</v>
      </c>
      <c r="D80" s="15" t="s">
        <v>135</v>
      </c>
      <c r="E80" s="15" t="s">
        <v>135</v>
      </c>
      <c r="F80" s="15" t="s">
        <v>135</v>
      </c>
      <c r="G80" s="15" t="s">
        <v>135</v>
      </c>
      <c r="H80" s="15" t="s">
        <v>135</v>
      </c>
      <c r="I80" s="15" t="s">
        <v>135</v>
      </c>
      <c r="J80" s="15" t="s">
        <v>135</v>
      </c>
      <c r="K80" s="15" t="s">
        <v>135</v>
      </c>
      <c r="L80" s="15" t="s">
        <v>135</v>
      </c>
      <c r="M80" s="15" t="s">
        <v>135</v>
      </c>
      <c r="N80" s="15" t="s">
        <v>135</v>
      </c>
      <c r="O80" s="15" t="s">
        <v>135</v>
      </c>
      <c r="P80" s="15" t="s">
        <v>135</v>
      </c>
      <c r="Q80" s="15" t="s">
        <v>135</v>
      </c>
      <c r="R80" s="15" t="s">
        <v>135</v>
      </c>
      <c r="S80" s="15" t="s">
        <v>135</v>
      </c>
      <c r="T80" s="15" t="s">
        <v>135</v>
      </c>
      <c r="U80" s="15" t="s">
        <v>135</v>
      </c>
      <c r="V80" s="15" t="s">
        <v>135</v>
      </c>
      <c r="W80" s="15" t="s">
        <v>135</v>
      </c>
      <c r="X80" s="15" t="s">
        <v>135</v>
      </c>
      <c r="Y80" s="15" t="s">
        <v>135</v>
      </c>
      <c r="Z80" s="15" t="s">
        <v>135</v>
      </c>
      <c r="AA80" s="15" t="s">
        <v>135</v>
      </c>
      <c r="AB80" s="15" t="s">
        <v>135</v>
      </c>
      <c r="AC80" s="15" t="s">
        <v>135</v>
      </c>
      <c r="AD80" s="15" t="s">
        <v>135</v>
      </c>
      <c r="AE80" s="15" t="s">
        <v>135</v>
      </c>
      <c r="AF80" s="15" t="s">
        <v>135</v>
      </c>
      <c r="AG80" s="15" t="s">
        <v>135</v>
      </c>
      <c r="AH80" s="15" t="s">
        <v>135</v>
      </c>
      <c r="AI80" s="15" t="s">
        <v>135</v>
      </c>
      <c r="AJ80" s="15" t="s">
        <v>135</v>
      </c>
      <c r="AK80" s="15" t="s">
        <v>135</v>
      </c>
      <c r="AL80" s="15" t="s">
        <v>135</v>
      </c>
      <c r="AM80" s="15" t="s">
        <v>135</v>
      </c>
      <c r="AN80" s="15" t="s">
        <v>135</v>
      </c>
      <c r="AO80" s="15" t="s">
        <v>135</v>
      </c>
      <c r="AP80" s="15" t="s">
        <v>135</v>
      </c>
      <c r="AQ80" s="15" t="s">
        <v>135</v>
      </c>
      <c r="AR80" s="15" t="s">
        <v>135</v>
      </c>
      <c r="AS80" s="15" t="s">
        <v>135</v>
      </c>
      <c r="AT80" s="15" t="s">
        <v>135</v>
      </c>
      <c r="AU80" s="15" t="s">
        <v>135</v>
      </c>
      <c r="AV80" s="15" t="s">
        <v>135</v>
      </c>
      <c r="AW80" s="15" t="s">
        <v>135</v>
      </c>
      <c r="AX80" s="15" t="s">
        <v>135</v>
      </c>
      <c r="AY80" s="15" t="s">
        <v>135</v>
      </c>
      <c r="AZ80" s="15" t="s">
        <v>135</v>
      </c>
      <c r="BA80" s="15" t="s">
        <v>135</v>
      </c>
      <c r="BB80" s="15" t="s">
        <v>135</v>
      </c>
      <c r="BC80" s="15" t="s">
        <v>135</v>
      </c>
      <c r="BD80" s="15" t="s">
        <v>135</v>
      </c>
      <c r="BE80" s="15" t="s">
        <v>135</v>
      </c>
      <c r="BF80" s="15" t="s">
        <v>135</v>
      </c>
      <c r="BG80" s="15" t="s">
        <v>135</v>
      </c>
      <c r="BH80" s="15" t="s">
        <v>135</v>
      </c>
      <c r="BI80" s="15" t="s">
        <v>135</v>
      </c>
      <c r="BJ80" s="15" t="s">
        <v>135</v>
      </c>
      <c r="BK80" s="15" t="s">
        <v>135</v>
      </c>
      <c r="BL80" s="15" t="s">
        <v>135</v>
      </c>
      <c r="BM80" s="15" t="s">
        <v>135</v>
      </c>
      <c r="BN80" s="15" t="s">
        <v>135</v>
      </c>
      <c r="BO80" s="15" t="s">
        <v>135</v>
      </c>
      <c r="BP80" s="15" t="s">
        <v>135</v>
      </c>
      <c r="BQ80" s="15" t="s">
        <v>135</v>
      </c>
      <c r="BR80" s="15" t="s">
        <v>135</v>
      </c>
      <c r="BS80" s="15" t="s">
        <v>135</v>
      </c>
      <c r="BT80" s="15" t="s">
        <v>135</v>
      </c>
      <c r="BU80" s="15">
        <v>0.10780000000000001</v>
      </c>
      <c r="BV80" s="15">
        <v>0.1956</v>
      </c>
      <c r="BW80" s="15">
        <v>0.27929999999999999</v>
      </c>
      <c r="BX80" s="15">
        <v>0.36059999999999998</v>
      </c>
      <c r="BY80" s="15">
        <v>0.44090000000000001</v>
      </c>
      <c r="BZ80" s="15">
        <v>0.52190000000000003</v>
      </c>
      <c r="CA80" s="15">
        <v>0.60519999999999996</v>
      </c>
      <c r="CB80" s="15">
        <v>0.69240000000000002</v>
      </c>
      <c r="CC80" s="15">
        <v>0.78569999999999995</v>
      </c>
      <c r="CD80" s="15">
        <v>0.88729999999999998</v>
      </c>
      <c r="CE80" s="15">
        <v>1</v>
      </c>
      <c r="CF80" s="15">
        <v>1.1279999999999999</v>
      </c>
      <c r="CG80" s="15">
        <v>1.2749999999999999</v>
      </c>
      <c r="CH80" s="15">
        <v>1.45</v>
      </c>
      <c r="CI80" s="15">
        <v>1.6639999999999999</v>
      </c>
      <c r="CJ80" s="15">
        <v>1.9339999999999999</v>
      </c>
      <c r="CK80" s="15">
        <v>2.2909999999999999</v>
      </c>
      <c r="CL80" s="15">
        <v>2.8</v>
      </c>
      <c r="CM80" s="15">
        <v>3.6080000000000001</v>
      </c>
      <c r="CN80" s="15">
        <v>5.1989999999999998</v>
      </c>
      <c r="CO80" s="15">
        <v>11.48</v>
      </c>
      <c r="CP80" s="15" t="s">
        <v>134</v>
      </c>
      <c r="CQ80" s="15" t="s">
        <v>134</v>
      </c>
      <c r="CR80" s="15" t="s">
        <v>134</v>
      </c>
      <c r="CS80" s="15" t="s">
        <v>134</v>
      </c>
      <c r="CT80" s="15" t="s">
        <v>134</v>
      </c>
      <c r="CU80" s="15" t="s">
        <v>134</v>
      </c>
      <c r="CV80" s="15" t="s">
        <v>134</v>
      </c>
      <c r="CW80" s="15" t="s">
        <v>134</v>
      </c>
      <c r="CX80" s="15" t="s">
        <v>134</v>
      </c>
      <c r="CY80" s="15" t="s">
        <v>134</v>
      </c>
      <c r="CZ80" s="15" t="s">
        <v>134</v>
      </c>
    </row>
    <row r="81" spans="2:104">
      <c r="B81" s="28"/>
      <c r="C81" s="14" t="s">
        <v>112</v>
      </c>
      <c r="D81" s="15" t="s">
        <v>135</v>
      </c>
      <c r="E81" s="15" t="s">
        <v>135</v>
      </c>
      <c r="F81" s="15" t="s">
        <v>135</v>
      </c>
      <c r="G81" s="15" t="s">
        <v>135</v>
      </c>
      <c r="H81" s="15" t="s">
        <v>135</v>
      </c>
      <c r="I81" s="15" t="s">
        <v>135</v>
      </c>
      <c r="J81" s="15" t="s">
        <v>135</v>
      </c>
      <c r="K81" s="15" t="s">
        <v>135</v>
      </c>
      <c r="L81" s="15" t="s">
        <v>135</v>
      </c>
      <c r="M81" s="15" t="s">
        <v>135</v>
      </c>
      <c r="N81" s="15" t="s">
        <v>135</v>
      </c>
      <c r="O81" s="15" t="s">
        <v>135</v>
      </c>
      <c r="P81" s="15" t="s">
        <v>135</v>
      </c>
      <c r="Q81" s="15" t="s">
        <v>135</v>
      </c>
      <c r="R81" s="15" t="s">
        <v>135</v>
      </c>
      <c r="S81" s="15" t="s">
        <v>135</v>
      </c>
      <c r="T81" s="15" t="s">
        <v>135</v>
      </c>
      <c r="U81" s="15" t="s">
        <v>135</v>
      </c>
      <c r="V81" s="15" t="s">
        <v>135</v>
      </c>
      <c r="W81" s="15" t="s">
        <v>135</v>
      </c>
      <c r="X81" s="15" t="s">
        <v>135</v>
      </c>
      <c r="Y81" s="15" t="s">
        <v>135</v>
      </c>
      <c r="Z81" s="15" t="s">
        <v>135</v>
      </c>
      <c r="AA81" s="15" t="s">
        <v>135</v>
      </c>
      <c r="AB81" s="15" t="s">
        <v>135</v>
      </c>
      <c r="AC81" s="15" t="s">
        <v>135</v>
      </c>
      <c r="AD81" s="15" t="s">
        <v>135</v>
      </c>
      <c r="AE81" s="15" t="s">
        <v>135</v>
      </c>
      <c r="AF81" s="15" t="s">
        <v>135</v>
      </c>
      <c r="AG81" s="15" t="s">
        <v>135</v>
      </c>
      <c r="AH81" s="15" t="s">
        <v>135</v>
      </c>
      <c r="AI81" s="15" t="s">
        <v>135</v>
      </c>
      <c r="AJ81" s="15" t="s">
        <v>135</v>
      </c>
      <c r="AK81" s="15" t="s">
        <v>135</v>
      </c>
      <c r="AL81" s="15" t="s">
        <v>135</v>
      </c>
      <c r="AM81" s="15" t="s">
        <v>135</v>
      </c>
      <c r="AN81" s="15" t="s">
        <v>135</v>
      </c>
      <c r="AO81" s="15" t="s">
        <v>135</v>
      </c>
      <c r="AP81" s="15" t="s">
        <v>135</v>
      </c>
      <c r="AQ81" s="15" t="s">
        <v>135</v>
      </c>
      <c r="AR81" s="15" t="s">
        <v>135</v>
      </c>
      <c r="AS81" s="15" t="s">
        <v>135</v>
      </c>
      <c r="AT81" s="15" t="s">
        <v>135</v>
      </c>
      <c r="AU81" s="15" t="s">
        <v>135</v>
      </c>
      <c r="AV81" s="15" t="s">
        <v>135</v>
      </c>
      <c r="AW81" s="15" t="s">
        <v>135</v>
      </c>
      <c r="AX81" s="15" t="s">
        <v>135</v>
      </c>
      <c r="AY81" s="15" t="s">
        <v>135</v>
      </c>
      <c r="AZ81" s="15" t="s">
        <v>135</v>
      </c>
      <c r="BA81" s="15" t="s">
        <v>135</v>
      </c>
      <c r="BB81" s="15" t="s">
        <v>135</v>
      </c>
      <c r="BC81" s="15" t="s">
        <v>135</v>
      </c>
      <c r="BD81" s="15" t="s">
        <v>135</v>
      </c>
      <c r="BE81" s="15" t="s">
        <v>135</v>
      </c>
      <c r="BF81" s="15" t="s">
        <v>135</v>
      </c>
      <c r="BG81" s="15" t="s">
        <v>135</v>
      </c>
      <c r="BH81" s="15" t="s">
        <v>135</v>
      </c>
      <c r="BI81" s="15" t="s">
        <v>135</v>
      </c>
      <c r="BJ81" s="15" t="s">
        <v>135</v>
      </c>
      <c r="BK81" s="15" t="s">
        <v>135</v>
      </c>
      <c r="BL81" s="15" t="s">
        <v>135</v>
      </c>
      <c r="BM81" s="15" t="s">
        <v>135</v>
      </c>
      <c r="BN81" s="15" t="s">
        <v>135</v>
      </c>
      <c r="BO81" s="15" t="s">
        <v>135</v>
      </c>
      <c r="BP81" s="15" t="s">
        <v>135</v>
      </c>
      <c r="BQ81" s="15" t="s">
        <v>135</v>
      </c>
      <c r="BR81" s="15" t="s">
        <v>135</v>
      </c>
      <c r="BS81" s="15" t="s">
        <v>135</v>
      </c>
      <c r="BT81" s="15" t="s">
        <v>135</v>
      </c>
      <c r="BU81" s="15" t="s">
        <v>135</v>
      </c>
      <c r="BV81" s="15">
        <v>8.133E-2</v>
      </c>
      <c r="BW81" s="15">
        <v>0.1734</v>
      </c>
      <c r="BX81" s="15">
        <v>0.26040000000000002</v>
      </c>
      <c r="BY81" s="15">
        <v>0.34429999999999999</v>
      </c>
      <c r="BZ81" s="15">
        <v>0.4269</v>
      </c>
      <c r="CA81" s="15">
        <v>0.50970000000000004</v>
      </c>
      <c r="CB81" s="15">
        <v>0.5948</v>
      </c>
      <c r="CC81" s="15">
        <v>0.68389999999999995</v>
      </c>
      <c r="CD81" s="15">
        <v>0.77939999999999998</v>
      </c>
      <c r="CE81" s="15">
        <v>0.88370000000000004</v>
      </c>
      <c r="CF81" s="15">
        <v>1</v>
      </c>
      <c r="CG81" s="15">
        <v>1.133</v>
      </c>
      <c r="CH81" s="15">
        <v>1.2869999999999999</v>
      </c>
      <c r="CI81" s="15">
        <v>1.4730000000000001</v>
      </c>
      <c r="CJ81" s="15">
        <v>1.702</v>
      </c>
      <c r="CK81" s="15">
        <v>1.9970000000000001</v>
      </c>
      <c r="CL81" s="15">
        <v>2.4</v>
      </c>
      <c r="CM81" s="15">
        <v>2.996</v>
      </c>
      <c r="CN81" s="15">
        <v>4.0179999999999998</v>
      </c>
      <c r="CO81" s="15">
        <v>6.4370000000000003</v>
      </c>
      <c r="CP81" s="15" t="s">
        <v>134</v>
      </c>
      <c r="CQ81" s="15" t="s">
        <v>134</v>
      </c>
      <c r="CR81" s="15" t="s">
        <v>134</v>
      </c>
      <c r="CS81" s="15" t="s">
        <v>134</v>
      </c>
      <c r="CT81" s="15" t="s">
        <v>134</v>
      </c>
      <c r="CU81" s="15" t="s">
        <v>134</v>
      </c>
      <c r="CV81" s="15" t="s">
        <v>134</v>
      </c>
      <c r="CW81" s="15" t="s">
        <v>134</v>
      </c>
      <c r="CX81" s="15" t="s">
        <v>134</v>
      </c>
      <c r="CY81" s="15" t="s">
        <v>134</v>
      </c>
      <c r="CZ81" s="15" t="s">
        <v>134</v>
      </c>
    </row>
    <row r="82" spans="2:104">
      <c r="B82" s="28"/>
      <c r="C82" s="14" t="s">
        <v>113</v>
      </c>
      <c r="D82" s="15" t="s">
        <v>135</v>
      </c>
      <c r="E82" s="15" t="s">
        <v>135</v>
      </c>
      <c r="F82" s="15" t="s">
        <v>135</v>
      </c>
      <c r="G82" s="15" t="s">
        <v>135</v>
      </c>
      <c r="H82" s="15" t="s">
        <v>135</v>
      </c>
      <c r="I82" s="15" t="s">
        <v>135</v>
      </c>
      <c r="J82" s="15" t="s">
        <v>135</v>
      </c>
      <c r="K82" s="15" t="s">
        <v>135</v>
      </c>
      <c r="L82" s="15" t="s">
        <v>135</v>
      </c>
      <c r="M82" s="15" t="s">
        <v>135</v>
      </c>
      <c r="N82" s="15" t="s">
        <v>135</v>
      </c>
      <c r="O82" s="15" t="s">
        <v>135</v>
      </c>
      <c r="P82" s="15" t="s">
        <v>135</v>
      </c>
      <c r="Q82" s="15" t="s">
        <v>135</v>
      </c>
      <c r="R82" s="15" t="s">
        <v>135</v>
      </c>
      <c r="S82" s="15" t="s">
        <v>135</v>
      </c>
      <c r="T82" s="15" t="s">
        <v>135</v>
      </c>
      <c r="U82" s="15" t="s">
        <v>135</v>
      </c>
      <c r="V82" s="15" t="s">
        <v>135</v>
      </c>
      <c r="W82" s="15" t="s">
        <v>135</v>
      </c>
      <c r="X82" s="15" t="s">
        <v>135</v>
      </c>
      <c r="Y82" s="15" t="s">
        <v>135</v>
      </c>
      <c r="Z82" s="15" t="s">
        <v>135</v>
      </c>
      <c r="AA82" s="15" t="s">
        <v>135</v>
      </c>
      <c r="AB82" s="15" t="s">
        <v>135</v>
      </c>
      <c r="AC82" s="15" t="s">
        <v>135</v>
      </c>
      <c r="AD82" s="15" t="s">
        <v>135</v>
      </c>
      <c r="AE82" s="15" t="s">
        <v>135</v>
      </c>
      <c r="AF82" s="15" t="s">
        <v>135</v>
      </c>
      <c r="AG82" s="15" t="s">
        <v>135</v>
      </c>
      <c r="AH82" s="15" t="s">
        <v>135</v>
      </c>
      <c r="AI82" s="15" t="s">
        <v>135</v>
      </c>
      <c r="AJ82" s="15" t="s">
        <v>135</v>
      </c>
      <c r="AK82" s="15" t="s">
        <v>135</v>
      </c>
      <c r="AL82" s="15" t="s">
        <v>135</v>
      </c>
      <c r="AM82" s="15" t="s">
        <v>135</v>
      </c>
      <c r="AN82" s="15" t="s">
        <v>135</v>
      </c>
      <c r="AO82" s="15" t="s">
        <v>135</v>
      </c>
      <c r="AP82" s="15" t="s">
        <v>135</v>
      </c>
      <c r="AQ82" s="15" t="s">
        <v>135</v>
      </c>
      <c r="AR82" s="15" t="s">
        <v>135</v>
      </c>
      <c r="AS82" s="15" t="s">
        <v>135</v>
      </c>
      <c r="AT82" s="15" t="s">
        <v>135</v>
      </c>
      <c r="AU82" s="15" t="s">
        <v>135</v>
      </c>
      <c r="AV82" s="15" t="s">
        <v>135</v>
      </c>
      <c r="AW82" s="15" t="s">
        <v>135</v>
      </c>
      <c r="AX82" s="15" t="s">
        <v>135</v>
      </c>
      <c r="AY82" s="15" t="s">
        <v>135</v>
      </c>
      <c r="AZ82" s="15" t="s">
        <v>135</v>
      </c>
      <c r="BA82" s="15" t="s">
        <v>135</v>
      </c>
      <c r="BB82" s="15" t="s">
        <v>135</v>
      </c>
      <c r="BC82" s="15" t="s">
        <v>135</v>
      </c>
      <c r="BD82" s="15" t="s">
        <v>135</v>
      </c>
      <c r="BE82" s="15" t="s">
        <v>135</v>
      </c>
      <c r="BF82" s="15" t="s">
        <v>135</v>
      </c>
      <c r="BG82" s="15" t="s">
        <v>135</v>
      </c>
      <c r="BH82" s="15" t="s">
        <v>135</v>
      </c>
      <c r="BI82" s="15" t="s">
        <v>135</v>
      </c>
      <c r="BJ82" s="15" t="s">
        <v>135</v>
      </c>
      <c r="BK82" s="15" t="s">
        <v>135</v>
      </c>
      <c r="BL82" s="15" t="s">
        <v>135</v>
      </c>
      <c r="BM82" s="15" t="s">
        <v>135</v>
      </c>
      <c r="BN82" s="15" t="s">
        <v>135</v>
      </c>
      <c r="BO82" s="15" t="s">
        <v>135</v>
      </c>
      <c r="BP82" s="15" t="s">
        <v>135</v>
      </c>
      <c r="BQ82" s="15" t="s">
        <v>135</v>
      </c>
      <c r="BR82" s="15" t="s">
        <v>135</v>
      </c>
      <c r="BS82" s="15" t="s">
        <v>135</v>
      </c>
      <c r="BT82" s="15" t="s">
        <v>135</v>
      </c>
      <c r="BU82" s="15" t="s">
        <v>135</v>
      </c>
      <c r="BV82" s="15" t="s">
        <v>135</v>
      </c>
      <c r="BW82" s="15">
        <v>5.135E-2</v>
      </c>
      <c r="BX82" s="15">
        <v>0.14849999999999999</v>
      </c>
      <c r="BY82" s="15">
        <v>0.23949999999999999</v>
      </c>
      <c r="BZ82" s="15">
        <v>0.32650000000000001</v>
      </c>
      <c r="CA82" s="15">
        <v>0.41149999999999998</v>
      </c>
      <c r="CB82" s="15">
        <v>0.49640000000000001</v>
      </c>
      <c r="CC82" s="15">
        <v>0.58340000000000003</v>
      </c>
      <c r="CD82" s="15">
        <v>0.67459999999999998</v>
      </c>
      <c r="CE82" s="15">
        <v>0.77239999999999998</v>
      </c>
      <c r="CF82" s="15">
        <v>0.87970000000000004</v>
      </c>
      <c r="CG82" s="15">
        <v>1</v>
      </c>
      <c r="CH82" s="15">
        <v>1.1379999999999999</v>
      </c>
      <c r="CI82" s="15">
        <v>1.3009999999999999</v>
      </c>
      <c r="CJ82" s="15">
        <v>1.498</v>
      </c>
      <c r="CK82" s="15">
        <v>1.746</v>
      </c>
      <c r="CL82" s="15">
        <v>2.073</v>
      </c>
      <c r="CM82" s="15">
        <v>2.5329999999999999</v>
      </c>
      <c r="CN82" s="15">
        <v>3.2519999999999998</v>
      </c>
      <c r="CO82" s="15">
        <v>4.6219999999999999</v>
      </c>
      <c r="CP82" s="15">
        <v>9.2430000000000003</v>
      </c>
      <c r="CQ82" s="15" t="s">
        <v>134</v>
      </c>
      <c r="CR82" s="15" t="s">
        <v>134</v>
      </c>
      <c r="CS82" s="15" t="s">
        <v>134</v>
      </c>
      <c r="CT82" s="15" t="s">
        <v>134</v>
      </c>
      <c r="CU82" s="15" t="s">
        <v>134</v>
      </c>
      <c r="CV82" s="15" t="s">
        <v>134</v>
      </c>
      <c r="CW82" s="15" t="s">
        <v>134</v>
      </c>
      <c r="CX82" s="15" t="s">
        <v>134</v>
      </c>
      <c r="CY82" s="15" t="s">
        <v>134</v>
      </c>
      <c r="CZ82" s="15" t="s">
        <v>134</v>
      </c>
    </row>
    <row r="83" spans="2:104">
      <c r="B83" s="28"/>
      <c r="C83" s="14" t="s">
        <v>114</v>
      </c>
      <c r="D83" s="15" t="s">
        <v>135</v>
      </c>
      <c r="E83" s="15" t="s">
        <v>135</v>
      </c>
      <c r="F83" s="15" t="s">
        <v>135</v>
      </c>
      <c r="G83" s="15" t="s">
        <v>135</v>
      </c>
      <c r="H83" s="15" t="s">
        <v>135</v>
      </c>
      <c r="I83" s="15" t="s">
        <v>135</v>
      </c>
      <c r="J83" s="15" t="s">
        <v>135</v>
      </c>
      <c r="K83" s="15" t="s">
        <v>135</v>
      </c>
      <c r="L83" s="15" t="s">
        <v>135</v>
      </c>
      <c r="M83" s="15" t="s">
        <v>135</v>
      </c>
      <c r="N83" s="15" t="s">
        <v>135</v>
      </c>
      <c r="O83" s="15" t="s">
        <v>135</v>
      </c>
      <c r="P83" s="15" t="s">
        <v>135</v>
      </c>
      <c r="Q83" s="15" t="s">
        <v>135</v>
      </c>
      <c r="R83" s="15" t="s">
        <v>135</v>
      </c>
      <c r="S83" s="15" t="s">
        <v>135</v>
      </c>
      <c r="T83" s="15" t="s">
        <v>135</v>
      </c>
      <c r="U83" s="15" t="s">
        <v>135</v>
      </c>
      <c r="V83" s="15" t="s">
        <v>135</v>
      </c>
      <c r="W83" s="15" t="s">
        <v>135</v>
      </c>
      <c r="X83" s="15" t="s">
        <v>135</v>
      </c>
      <c r="Y83" s="15" t="s">
        <v>135</v>
      </c>
      <c r="Z83" s="15" t="s">
        <v>135</v>
      </c>
      <c r="AA83" s="15" t="s">
        <v>135</v>
      </c>
      <c r="AB83" s="15" t="s">
        <v>135</v>
      </c>
      <c r="AC83" s="15" t="s">
        <v>135</v>
      </c>
      <c r="AD83" s="15" t="s">
        <v>135</v>
      </c>
      <c r="AE83" s="15" t="s">
        <v>135</v>
      </c>
      <c r="AF83" s="15" t="s">
        <v>135</v>
      </c>
      <c r="AG83" s="15" t="s">
        <v>135</v>
      </c>
      <c r="AH83" s="15" t="s">
        <v>135</v>
      </c>
      <c r="AI83" s="15" t="s">
        <v>135</v>
      </c>
      <c r="AJ83" s="15" t="s">
        <v>135</v>
      </c>
      <c r="AK83" s="15" t="s">
        <v>135</v>
      </c>
      <c r="AL83" s="15" t="s">
        <v>135</v>
      </c>
      <c r="AM83" s="15" t="s">
        <v>135</v>
      </c>
      <c r="AN83" s="15" t="s">
        <v>135</v>
      </c>
      <c r="AO83" s="15" t="s">
        <v>135</v>
      </c>
      <c r="AP83" s="15" t="s">
        <v>135</v>
      </c>
      <c r="AQ83" s="15" t="s">
        <v>135</v>
      </c>
      <c r="AR83" s="15" t="s">
        <v>135</v>
      </c>
      <c r="AS83" s="15" t="s">
        <v>135</v>
      </c>
      <c r="AT83" s="15" t="s">
        <v>135</v>
      </c>
      <c r="AU83" s="15" t="s">
        <v>135</v>
      </c>
      <c r="AV83" s="15" t="s">
        <v>135</v>
      </c>
      <c r="AW83" s="15" t="s">
        <v>135</v>
      </c>
      <c r="AX83" s="15" t="s">
        <v>135</v>
      </c>
      <c r="AY83" s="15" t="s">
        <v>135</v>
      </c>
      <c r="AZ83" s="15" t="s">
        <v>135</v>
      </c>
      <c r="BA83" s="15" t="s">
        <v>135</v>
      </c>
      <c r="BB83" s="15" t="s">
        <v>135</v>
      </c>
      <c r="BC83" s="15" t="s">
        <v>135</v>
      </c>
      <c r="BD83" s="15" t="s">
        <v>135</v>
      </c>
      <c r="BE83" s="15" t="s">
        <v>135</v>
      </c>
      <c r="BF83" s="15" t="s">
        <v>135</v>
      </c>
      <c r="BG83" s="15" t="s">
        <v>135</v>
      </c>
      <c r="BH83" s="15" t="s">
        <v>135</v>
      </c>
      <c r="BI83" s="15" t="s">
        <v>135</v>
      </c>
      <c r="BJ83" s="15" t="s">
        <v>135</v>
      </c>
      <c r="BK83" s="15" t="s">
        <v>135</v>
      </c>
      <c r="BL83" s="15" t="s">
        <v>135</v>
      </c>
      <c r="BM83" s="15" t="s">
        <v>135</v>
      </c>
      <c r="BN83" s="15" t="s">
        <v>135</v>
      </c>
      <c r="BO83" s="15" t="s">
        <v>135</v>
      </c>
      <c r="BP83" s="15" t="s">
        <v>135</v>
      </c>
      <c r="BQ83" s="15" t="s">
        <v>135</v>
      </c>
      <c r="BR83" s="15" t="s">
        <v>135</v>
      </c>
      <c r="BS83" s="15" t="s">
        <v>135</v>
      </c>
      <c r="BT83" s="15" t="s">
        <v>135</v>
      </c>
      <c r="BU83" s="15" t="s">
        <v>135</v>
      </c>
      <c r="BV83" s="15" t="s">
        <v>135</v>
      </c>
      <c r="BW83" s="15" t="s">
        <v>135</v>
      </c>
      <c r="BX83" s="15" t="s">
        <v>135</v>
      </c>
      <c r="BY83" s="15">
        <v>0.12039999999999999</v>
      </c>
      <c r="BZ83" s="15">
        <v>0.2162</v>
      </c>
      <c r="CA83" s="15">
        <v>0.30680000000000002</v>
      </c>
      <c r="CB83" s="15">
        <v>0.39460000000000001</v>
      </c>
      <c r="CC83" s="15">
        <v>0.4819</v>
      </c>
      <c r="CD83" s="15">
        <v>0.57110000000000005</v>
      </c>
      <c r="CE83" s="15">
        <v>0.66449999999999998</v>
      </c>
      <c r="CF83" s="15">
        <v>0.76490000000000002</v>
      </c>
      <c r="CG83" s="15">
        <v>0.87529999999999997</v>
      </c>
      <c r="CH83" s="15">
        <v>1</v>
      </c>
      <c r="CI83" s="15">
        <v>1.1439999999999999</v>
      </c>
      <c r="CJ83" s="15">
        <v>1.3160000000000001</v>
      </c>
      <c r="CK83" s="15">
        <v>1.5269999999999999</v>
      </c>
      <c r="CL83" s="15">
        <v>1.798</v>
      </c>
      <c r="CM83" s="15">
        <v>2.1629999999999998</v>
      </c>
      <c r="CN83" s="15">
        <v>2.7</v>
      </c>
      <c r="CO83" s="15">
        <v>3.6</v>
      </c>
      <c r="CP83" s="15">
        <v>5.6210000000000004</v>
      </c>
      <c r="CQ83" s="15" t="s">
        <v>134</v>
      </c>
      <c r="CR83" s="15" t="s">
        <v>134</v>
      </c>
      <c r="CS83" s="15" t="s">
        <v>134</v>
      </c>
      <c r="CT83" s="15" t="s">
        <v>134</v>
      </c>
      <c r="CU83" s="15" t="s">
        <v>134</v>
      </c>
      <c r="CV83" s="15" t="s">
        <v>134</v>
      </c>
      <c r="CW83" s="15" t="s">
        <v>134</v>
      </c>
      <c r="CX83" s="15" t="s">
        <v>134</v>
      </c>
      <c r="CY83" s="15" t="s">
        <v>134</v>
      </c>
      <c r="CZ83" s="15" t="s">
        <v>134</v>
      </c>
    </row>
    <row r="84" spans="2:104">
      <c r="B84" s="28"/>
      <c r="C84" s="14" t="s">
        <v>115</v>
      </c>
      <c r="D84" s="15" t="s">
        <v>135</v>
      </c>
      <c r="E84" s="15" t="s">
        <v>135</v>
      </c>
      <c r="F84" s="15" t="s">
        <v>135</v>
      </c>
      <c r="G84" s="15" t="s">
        <v>135</v>
      </c>
      <c r="H84" s="15" t="s">
        <v>135</v>
      </c>
      <c r="I84" s="15" t="s">
        <v>135</v>
      </c>
      <c r="J84" s="15" t="s">
        <v>135</v>
      </c>
      <c r="K84" s="15" t="s">
        <v>135</v>
      </c>
      <c r="L84" s="15" t="s">
        <v>135</v>
      </c>
      <c r="M84" s="15" t="s">
        <v>135</v>
      </c>
      <c r="N84" s="15" t="s">
        <v>135</v>
      </c>
      <c r="O84" s="15" t="s">
        <v>135</v>
      </c>
      <c r="P84" s="15" t="s">
        <v>135</v>
      </c>
      <c r="Q84" s="15" t="s">
        <v>135</v>
      </c>
      <c r="R84" s="15" t="s">
        <v>135</v>
      </c>
      <c r="S84" s="15" t="s">
        <v>135</v>
      </c>
      <c r="T84" s="15" t="s">
        <v>135</v>
      </c>
      <c r="U84" s="15" t="s">
        <v>135</v>
      </c>
      <c r="V84" s="15" t="s">
        <v>135</v>
      </c>
      <c r="W84" s="15" t="s">
        <v>135</v>
      </c>
      <c r="X84" s="15" t="s">
        <v>135</v>
      </c>
      <c r="Y84" s="15" t="s">
        <v>135</v>
      </c>
      <c r="Z84" s="15" t="s">
        <v>135</v>
      </c>
      <c r="AA84" s="15" t="s">
        <v>135</v>
      </c>
      <c r="AB84" s="15" t="s">
        <v>135</v>
      </c>
      <c r="AC84" s="15" t="s">
        <v>135</v>
      </c>
      <c r="AD84" s="15" t="s">
        <v>135</v>
      </c>
      <c r="AE84" s="15" t="s">
        <v>135</v>
      </c>
      <c r="AF84" s="15" t="s">
        <v>135</v>
      </c>
      <c r="AG84" s="15" t="s">
        <v>135</v>
      </c>
      <c r="AH84" s="15" t="s">
        <v>135</v>
      </c>
      <c r="AI84" s="15" t="s">
        <v>135</v>
      </c>
      <c r="AJ84" s="15" t="s">
        <v>135</v>
      </c>
      <c r="AK84" s="15" t="s">
        <v>135</v>
      </c>
      <c r="AL84" s="15" t="s">
        <v>135</v>
      </c>
      <c r="AM84" s="15" t="s">
        <v>135</v>
      </c>
      <c r="AN84" s="15" t="s">
        <v>135</v>
      </c>
      <c r="AO84" s="15" t="s">
        <v>135</v>
      </c>
      <c r="AP84" s="15" t="s">
        <v>135</v>
      </c>
      <c r="AQ84" s="15" t="s">
        <v>135</v>
      </c>
      <c r="AR84" s="15" t="s">
        <v>135</v>
      </c>
      <c r="AS84" s="15" t="s">
        <v>135</v>
      </c>
      <c r="AT84" s="15" t="s">
        <v>135</v>
      </c>
      <c r="AU84" s="15" t="s">
        <v>135</v>
      </c>
      <c r="AV84" s="15" t="s">
        <v>135</v>
      </c>
      <c r="AW84" s="15" t="s">
        <v>135</v>
      </c>
      <c r="AX84" s="15" t="s">
        <v>135</v>
      </c>
      <c r="AY84" s="15" t="s">
        <v>135</v>
      </c>
      <c r="AZ84" s="15" t="s">
        <v>135</v>
      </c>
      <c r="BA84" s="15" t="s">
        <v>135</v>
      </c>
      <c r="BB84" s="15" t="s">
        <v>135</v>
      </c>
      <c r="BC84" s="15" t="s">
        <v>135</v>
      </c>
      <c r="BD84" s="15" t="s">
        <v>135</v>
      </c>
      <c r="BE84" s="15" t="s">
        <v>135</v>
      </c>
      <c r="BF84" s="15" t="s">
        <v>135</v>
      </c>
      <c r="BG84" s="15" t="s">
        <v>135</v>
      </c>
      <c r="BH84" s="15" t="s">
        <v>135</v>
      </c>
      <c r="BI84" s="15" t="s">
        <v>135</v>
      </c>
      <c r="BJ84" s="15" t="s">
        <v>135</v>
      </c>
      <c r="BK84" s="15" t="s">
        <v>135</v>
      </c>
      <c r="BL84" s="15" t="s">
        <v>135</v>
      </c>
      <c r="BM84" s="15" t="s">
        <v>135</v>
      </c>
      <c r="BN84" s="15" t="s">
        <v>135</v>
      </c>
      <c r="BO84" s="15" t="s">
        <v>135</v>
      </c>
      <c r="BP84" s="15" t="s">
        <v>135</v>
      </c>
      <c r="BQ84" s="15" t="s">
        <v>135</v>
      </c>
      <c r="BR84" s="15" t="s">
        <v>135</v>
      </c>
      <c r="BS84" s="15" t="s">
        <v>135</v>
      </c>
      <c r="BT84" s="15" t="s">
        <v>135</v>
      </c>
      <c r="BU84" s="15" t="s">
        <v>135</v>
      </c>
      <c r="BV84" s="15" t="s">
        <v>135</v>
      </c>
      <c r="BW84" s="15" t="s">
        <v>135</v>
      </c>
      <c r="BX84" s="15" t="s">
        <v>135</v>
      </c>
      <c r="BY84" s="15" t="s">
        <v>135</v>
      </c>
      <c r="BZ84" s="15">
        <v>8.8300000000000003E-2</v>
      </c>
      <c r="CA84" s="15">
        <v>0.1898</v>
      </c>
      <c r="CB84" s="15">
        <v>0.2848</v>
      </c>
      <c r="CC84" s="15">
        <v>0.376</v>
      </c>
      <c r="CD84" s="15">
        <v>0.46600000000000003</v>
      </c>
      <c r="CE84" s="15">
        <v>0.55759999999999998</v>
      </c>
      <c r="CF84" s="15">
        <v>0.65339999999999998</v>
      </c>
      <c r="CG84" s="15">
        <v>0.75649999999999995</v>
      </c>
      <c r="CH84" s="15">
        <v>0.87050000000000005</v>
      </c>
      <c r="CI84" s="15">
        <v>1</v>
      </c>
      <c r="CJ84" s="15">
        <v>1.151</v>
      </c>
      <c r="CK84" s="15">
        <v>1.333</v>
      </c>
      <c r="CL84" s="15">
        <v>1.5609999999999999</v>
      </c>
      <c r="CM84" s="15">
        <v>1.859</v>
      </c>
      <c r="CN84" s="15">
        <v>2.2749999999999999</v>
      </c>
      <c r="CO84" s="15">
        <v>2.9169999999999998</v>
      </c>
      <c r="CP84" s="15">
        <v>4.1070000000000002</v>
      </c>
      <c r="CQ84" s="15">
        <v>7.7119999999999997</v>
      </c>
      <c r="CR84" s="15" t="s">
        <v>134</v>
      </c>
      <c r="CS84" s="15" t="s">
        <v>134</v>
      </c>
      <c r="CT84" s="15" t="s">
        <v>134</v>
      </c>
      <c r="CU84" s="15" t="s">
        <v>134</v>
      </c>
      <c r="CV84" s="15" t="s">
        <v>134</v>
      </c>
      <c r="CW84" s="15" t="s">
        <v>134</v>
      </c>
      <c r="CX84" s="15" t="s">
        <v>134</v>
      </c>
      <c r="CY84" s="15" t="s">
        <v>134</v>
      </c>
      <c r="CZ84" s="15" t="s">
        <v>134</v>
      </c>
    </row>
    <row r="85" spans="2:104">
      <c r="B85" s="28"/>
      <c r="C85" s="14" t="s">
        <v>116</v>
      </c>
      <c r="D85" s="15" t="s">
        <v>135</v>
      </c>
      <c r="E85" s="15" t="s">
        <v>135</v>
      </c>
      <c r="F85" s="15" t="s">
        <v>135</v>
      </c>
      <c r="G85" s="15" t="s">
        <v>135</v>
      </c>
      <c r="H85" s="15" t="s">
        <v>135</v>
      </c>
      <c r="I85" s="15" t="s">
        <v>135</v>
      </c>
      <c r="J85" s="15" t="s">
        <v>135</v>
      </c>
      <c r="K85" s="15" t="s">
        <v>135</v>
      </c>
      <c r="L85" s="15" t="s">
        <v>135</v>
      </c>
      <c r="M85" s="15" t="s">
        <v>135</v>
      </c>
      <c r="N85" s="15" t="s">
        <v>135</v>
      </c>
      <c r="O85" s="15" t="s">
        <v>135</v>
      </c>
      <c r="P85" s="15" t="s">
        <v>135</v>
      </c>
      <c r="Q85" s="15" t="s">
        <v>135</v>
      </c>
      <c r="R85" s="15" t="s">
        <v>135</v>
      </c>
      <c r="S85" s="15" t="s">
        <v>135</v>
      </c>
      <c r="T85" s="15" t="s">
        <v>135</v>
      </c>
      <c r="U85" s="15" t="s">
        <v>135</v>
      </c>
      <c r="V85" s="15" t="s">
        <v>135</v>
      </c>
      <c r="W85" s="15" t="s">
        <v>135</v>
      </c>
      <c r="X85" s="15" t="s">
        <v>135</v>
      </c>
      <c r="Y85" s="15" t="s">
        <v>135</v>
      </c>
      <c r="Z85" s="15" t="s">
        <v>135</v>
      </c>
      <c r="AA85" s="15" t="s">
        <v>135</v>
      </c>
      <c r="AB85" s="15" t="s">
        <v>135</v>
      </c>
      <c r="AC85" s="15" t="s">
        <v>135</v>
      </c>
      <c r="AD85" s="15" t="s">
        <v>135</v>
      </c>
      <c r="AE85" s="15" t="s">
        <v>135</v>
      </c>
      <c r="AF85" s="15" t="s">
        <v>135</v>
      </c>
      <c r="AG85" s="15" t="s">
        <v>135</v>
      </c>
      <c r="AH85" s="15" t="s">
        <v>135</v>
      </c>
      <c r="AI85" s="15" t="s">
        <v>135</v>
      </c>
      <c r="AJ85" s="15" t="s">
        <v>135</v>
      </c>
      <c r="AK85" s="15" t="s">
        <v>135</v>
      </c>
      <c r="AL85" s="15" t="s">
        <v>135</v>
      </c>
      <c r="AM85" s="15" t="s">
        <v>135</v>
      </c>
      <c r="AN85" s="15" t="s">
        <v>135</v>
      </c>
      <c r="AO85" s="15" t="s">
        <v>135</v>
      </c>
      <c r="AP85" s="15" t="s">
        <v>135</v>
      </c>
      <c r="AQ85" s="15" t="s">
        <v>135</v>
      </c>
      <c r="AR85" s="15" t="s">
        <v>135</v>
      </c>
      <c r="AS85" s="15" t="s">
        <v>135</v>
      </c>
      <c r="AT85" s="15" t="s">
        <v>135</v>
      </c>
      <c r="AU85" s="15" t="s">
        <v>135</v>
      </c>
      <c r="AV85" s="15" t="s">
        <v>135</v>
      </c>
      <c r="AW85" s="15" t="s">
        <v>135</v>
      </c>
      <c r="AX85" s="15" t="s">
        <v>135</v>
      </c>
      <c r="AY85" s="15" t="s">
        <v>135</v>
      </c>
      <c r="AZ85" s="15" t="s">
        <v>135</v>
      </c>
      <c r="BA85" s="15" t="s">
        <v>135</v>
      </c>
      <c r="BB85" s="15" t="s">
        <v>135</v>
      </c>
      <c r="BC85" s="15" t="s">
        <v>135</v>
      </c>
      <c r="BD85" s="15" t="s">
        <v>135</v>
      </c>
      <c r="BE85" s="15" t="s">
        <v>135</v>
      </c>
      <c r="BF85" s="15" t="s">
        <v>135</v>
      </c>
      <c r="BG85" s="15" t="s">
        <v>135</v>
      </c>
      <c r="BH85" s="15" t="s">
        <v>135</v>
      </c>
      <c r="BI85" s="15" t="s">
        <v>135</v>
      </c>
      <c r="BJ85" s="15" t="s">
        <v>135</v>
      </c>
      <c r="BK85" s="15" t="s">
        <v>135</v>
      </c>
      <c r="BL85" s="15" t="s">
        <v>135</v>
      </c>
      <c r="BM85" s="15" t="s">
        <v>135</v>
      </c>
      <c r="BN85" s="15" t="s">
        <v>135</v>
      </c>
      <c r="BO85" s="15" t="s">
        <v>135</v>
      </c>
      <c r="BP85" s="15" t="s">
        <v>135</v>
      </c>
      <c r="BQ85" s="15" t="s">
        <v>135</v>
      </c>
      <c r="BR85" s="15" t="s">
        <v>135</v>
      </c>
      <c r="BS85" s="15" t="s">
        <v>135</v>
      </c>
      <c r="BT85" s="15" t="s">
        <v>135</v>
      </c>
      <c r="BU85" s="15" t="s">
        <v>135</v>
      </c>
      <c r="BV85" s="15" t="s">
        <v>135</v>
      </c>
      <c r="BW85" s="15" t="s">
        <v>135</v>
      </c>
      <c r="BX85" s="15" t="s">
        <v>135</v>
      </c>
      <c r="BY85" s="15" t="s">
        <v>135</v>
      </c>
      <c r="BZ85" s="15" t="s">
        <v>135</v>
      </c>
      <c r="CA85" s="15">
        <v>5.0979999999999998E-2</v>
      </c>
      <c r="CB85" s="15">
        <v>0.1598</v>
      </c>
      <c r="CC85" s="15">
        <v>0.2601</v>
      </c>
      <c r="CD85" s="15">
        <v>0.3553</v>
      </c>
      <c r="CE85" s="15">
        <v>0.44840000000000002</v>
      </c>
      <c r="CF85" s="15">
        <v>0.54269999999999996</v>
      </c>
      <c r="CG85" s="15">
        <v>0.6411</v>
      </c>
      <c r="CH85" s="15">
        <v>0.74729999999999996</v>
      </c>
      <c r="CI85" s="15">
        <v>0.86519999999999997</v>
      </c>
      <c r="CJ85" s="15">
        <v>1</v>
      </c>
      <c r="CK85" s="15">
        <v>1.159</v>
      </c>
      <c r="CL85" s="15">
        <v>1.353</v>
      </c>
      <c r="CM85" s="15">
        <v>1.601</v>
      </c>
      <c r="CN85" s="15">
        <v>1.9330000000000001</v>
      </c>
      <c r="CO85" s="15">
        <v>2.415</v>
      </c>
      <c r="CP85" s="15">
        <v>3.2109999999999999</v>
      </c>
      <c r="CQ85" s="15">
        <v>4.9260000000000002</v>
      </c>
      <c r="CR85" s="15">
        <v>17.8</v>
      </c>
      <c r="CS85" s="15" t="s">
        <v>134</v>
      </c>
      <c r="CT85" s="15" t="s">
        <v>134</v>
      </c>
      <c r="CU85" s="15" t="s">
        <v>134</v>
      </c>
      <c r="CV85" s="15" t="s">
        <v>134</v>
      </c>
      <c r="CW85" s="15" t="s">
        <v>134</v>
      </c>
      <c r="CX85" s="15" t="s">
        <v>134</v>
      </c>
      <c r="CY85" s="15" t="s">
        <v>134</v>
      </c>
      <c r="CZ85" s="15" t="s">
        <v>134</v>
      </c>
    </row>
    <row r="86" spans="2:104">
      <c r="B86" s="28"/>
      <c r="C86" s="14" t="s">
        <v>117</v>
      </c>
      <c r="D86" s="15" t="s">
        <v>135</v>
      </c>
      <c r="E86" s="15" t="s">
        <v>135</v>
      </c>
      <c r="F86" s="15" t="s">
        <v>135</v>
      </c>
      <c r="G86" s="15" t="s">
        <v>135</v>
      </c>
      <c r="H86" s="15" t="s">
        <v>135</v>
      </c>
      <c r="I86" s="15" t="s">
        <v>135</v>
      </c>
      <c r="J86" s="15" t="s">
        <v>135</v>
      </c>
      <c r="K86" s="15" t="s">
        <v>135</v>
      </c>
      <c r="L86" s="15" t="s">
        <v>135</v>
      </c>
      <c r="M86" s="15" t="s">
        <v>135</v>
      </c>
      <c r="N86" s="15" t="s">
        <v>135</v>
      </c>
      <c r="O86" s="15" t="s">
        <v>135</v>
      </c>
      <c r="P86" s="15" t="s">
        <v>135</v>
      </c>
      <c r="Q86" s="15" t="s">
        <v>135</v>
      </c>
      <c r="R86" s="15" t="s">
        <v>135</v>
      </c>
      <c r="S86" s="15" t="s">
        <v>135</v>
      </c>
      <c r="T86" s="15" t="s">
        <v>135</v>
      </c>
      <c r="U86" s="15" t="s">
        <v>135</v>
      </c>
      <c r="V86" s="15" t="s">
        <v>135</v>
      </c>
      <c r="W86" s="15" t="s">
        <v>135</v>
      </c>
      <c r="X86" s="15" t="s">
        <v>135</v>
      </c>
      <c r="Y86" s="15" t="s">
        <v>135</v>
      </c>
      <c r="Z86" s="15" t="s">
        <v>135</v>
      </c>
      <c r="AA86" s="15" t="s">
        <v>135</v>
      </c>
      <c r="AB86" s="15" t="s">
        <v>135</v>
      </c>
      <c r="AC86" s="15" t="s">
        <v>135</v>
      </c>
      <c r="AD86" s="15" t="s">
        <v>135</v>
      </c>
      <c r="AE86" s="15" t="s">
        <v>135</v>
      </c>
      <c r="AF86" s="15" t="s">
        <v>135</v>
      </c>
      <c r="AG86" s="15" t="s">
        <v>135</v>
      </c>
      <c r="AH86" s="15" t="s">
        <v>135</v>
      </c>
      <c r="AI86" s="15" t="s">
        <v>135</v>
      </c>
      <c r="AJ86" s="15" t="s">
        <v>135</v>
      </c>
      <c r="AK86" s="15" t="s">
        <v>135</v>
      </c>
      <c r="AL86" s="15" t="s">
        <v>135</v>
      </c>
      <c r="AM86" s="15" t="s">
        <v>135</v>
      </c>
      <c r="AN86" s="15" t="s">
        <v>135</v>
      </c>
      <c r="AO86" s="15" t="s">
        <v>135</v>
      </c>
      <c r="AP86" s="15" t="s">
        <v>135</v>
      </c>
      <c r="AQ86" s="15" t="s">
        <v>135</v>
      </c>
      <c r="AR86" s="15" t="s">
        <v>135</v>
      </c>
      <c r="AS86" s="15" t="s">
        <v>135</v>
      </c>
      <c r="AT86" s="15" t="s">
        <v>135</v>
      </c>
      <c r="AU86" s="15" t="s">
        <v>135</v>
      </c>
      <c r="AV86" s="15" t="s">
        <v>135</v>
      </c>
      <c r="AW86" s="15" t="s">
        <v>135</v>
      </c>
      <c r="AX86" s="15" t="s">
        <v>135</v>
      </c>
      <c r="AY86" s="15" t="s">
        <v>135</v>
      </c>
      <c r="AZ86" s="15" t="s">
        <v>135</v>
      </c>
      <c r="BA86" s="15" t="s">
        <v>135</v>
      </c>
      <c r="BB86" s="15" t="s">
        <v>135</v>
      </c>
      <c r="BC86" s="15" t="s">
        <v>135</v>
      </c>
      <c r="BD86" s="15" t="s">
        <v>135</v>
      </c>
      <c r="BE86" s="15" t="s">
        <v>135</v>
      </c>
      <c r="BF86" s="15" t="s">
        <v>135</v>
      </c>
      <c r="BG86" s="15" t="s">
        <v>135</v>
      </c>
      <c r="BH86" s="15" t="s">
        <v>135</v>
      </c>
      <c r="BI86" s="15" t="s">
        <v>135</v>
      </c>
      <c r="BJ86" s="15" t="s">
        <v>135</v>
      </c>
      <c r="BK86" s="15" t="s">
        <v>135</v>
      </c>
      <c r="BL86" s="15" t="s">
        <v>135</v>
      </c>
      <c r="BM86" s="15" t="s">
        <v>135</v>
      </c>
      <c r="BN86" s="15" t="s">
        <v>135</v>
      </c>
      <c r="BO86" s="15" t="s">
        <v>135</v>
      </c>
      <c r="BP86" s="15" t="s">
        <v>135</v>
      </c>
      <c r="BQ86" s="15" t="s">
        <v>135</v>
      </c>
      <c r="BR86" s="15" t="s">
        <v>135</v>
      </c>
      <c r="BS86" s="15" t="s">
        <v>135</v>
      </c>
      <c r="BT86" s="15" t="s">
        <v>135</v>
      </c>
      <c r="BU86" s="15" t="s">
        <v>135</v>
      </c>
      <c r="BV86" s="15" t="s">
        <v>135</v>
      </c>
      <c r="BW86" s="15" t="s">
        <v>135</v>
      </c>
      <c r="BX86" s="15" t="s">
        <v>135</v>
      </c>
      <c r="BY86" s="15" t="s">
        <v>135</v>
      </c>
      <c r="BZ86" s="15" t="s">
        <v>135</v>
      </c>
      <c r="CA86" s="15" t="s">
        <v>135</v>
      </c>
      <c r="CB86" s="15" t="s">
        <v>135</v>
      </c>
      <c r="CC86" s="15">
        <v>0.12509999999999999</v>
      </c>
      <c r="CD86" s="15">
        <v>0.2321</v>
      </c>
      <c r="CE86" s="15">
        <v>0.33210000000000001</v>
      </c>
      <c r="CF86" s="15">
        <v>0.4289</v>
      </c>
      <c r="CG86" s="15">
        <v>0.5262</v>
      </c>
      <c r="CH86" s="15">
        <v>0.62760000000000005</v>
      </c>
      <c r="CI86" s="15">
        <v>0.73699999999999999</v>
      </c>
      <c r="CJ86" s="15">
        <v>0.85919999999999996</v>
      </c>
      <c r="CK86" s="15">
        <v>1</v>
      </c>
      <c r="CL86" s="15">
        <v>1.1679999999999999</v>
      </c>
      <c r="CM86" s="15">
        <v>1.3759999999999999</v>
      </c>
      <c r="CN86" s="15">
        <v>1.6479999999999999</v>
      </c>
      <c r="CO86" s="15">
        <v>2.0230000000000001</v>
      </c>
      <c r="CP86" s="15">
        <v>2.5960000000000001</v>
      </c>
      <c r="CQ86" s="15">
        <v>3.6360000000000001</v>
      </c>
      <c r="CR86" s="15">
        <v>6.5490000000000004</v>
      </c>
      <c r="CS86" s="15" t="s">
        <v>134</v>
      </c>
      <c r="CT86" s="15" t="s">
        <v>134</v>
      </c>
      <c r="CU86" s="15" t="s">
        <v>134</v>
      </c>
      <c r="CV86" s="15" t="s">
        <v>134</v>
      </c>
      <c r="CW86" s="15" t="s">
        <v>134</v>
      </c>
      <c r="CX86" s="15" t="s">
        <v>134</v>
      </c>
      <c r="CY86" s="15" t="s">
        <v>134</v>
      </c>
      <c r="CZ86" s="15" t="s">
        <v>134</v>
      </c>
    </row>
    <row r="87" spans="2:104">
      <c r="B87" s="28"/>
      <c r="C87" s="14" t="s">
        <v>118</v>
      </c>
      <c r="D87" s="15" t="s">
        <v>135</v>
      </c>
      <c r="E87" s="15" t="s">
        <v>135</v>
      </c>
      <c r="F87" s="15" t="s">
        <v>135</v>
      </c>
      <c r="G87" s="15" t="s">
        <v>135</v>
      </c>
      <c r="H87" s="15" t="s">
        <v>135</v>
      </c>
      <c r="I87" s="15" t="s">
        <v>135</v>
      </c>
      <c r="J87" s="15" t="s">
        <v>135</v>
      </c>
      <c r="K87" s="15" t="s">
        <v>135</v>
      </c>
      <c r="L87" s="15" t="s">
        <v>135</v>
      </c>
      <c r="M87" s="15" t="s">
        <v>135</v>
      </c>
      <c r="N87" s="15" t="s">
        <v>135</v>
      </c>
      <c r="O87" s="15" t="s">
        <v>135</v>
      </c>
      <c r="P87" s="15" t="s">
        <v>135</v>
      </c>
      <c r="Q87" s="15" t="s">
        <v>135</v>
      </c>
      <c r="R87" s="15" t="s">
        <v>135</v>
      </c>
      <c r="S87" s="15" t="s">
        <v>135</v>
      </c>
      <c r="T87" s="15" t="s">
        <v>135</v>
      </c>
      <c r="U87" s="15" t="s">
        <v>135</v>
      </c>
      <c r="V87" s="15" t="s">
        <v>135</v>
      </c>
      <c r="W87" s="15" t="s">
        <v>135</v>
      </c>
      <c r="X87" s="15" t="s">
        <v>135</v>
      </c>
      <c r="Y87" s="15" t="s">
        <v>135</v>
      </c>
      <c r="Z87" s="15" t="s">
        <v>135</v>
      </c>
      <c r="AA87" s="15" t="s">
        <v>135</v>
      </c>
      <c r="AB87" s="15" t="s">
        <v>135</v>
      </c>
      <c r="AC87" s="15" t="s">
        <v>135</v>
      </c>
      <c r="AD87" s="15" t="s">
        <v>135</v>
      </c>
      <c r="AE87" s="15" t="s">
        <v>135</v>
      </c>
      <c r="AF87" s="15" t="s">
        <v>135</v>
      </c>
      <c r="AG87" s="15" t="s">
        <v>135</v>
      </c>
      <c r="AH87" s="15" t="s">
        <v>135</v>
      </c>
      <c r="AI87" s="15" t="s">
        <v>135</v>
      </c>
      <c r="AJ87" s="15" t="s">
        <v>135</v>
      </c>
      <c r="AK87" s="15" t="s">
        <v>135</v>
      </c>
      <c r="AL87" s="15" t="s">
        <v>135</v>
      </c>
      <c r="AM87" s="15" t="s">
        <v>135</v>
      </c>
      <c r="AN87" s="15" t="s">
        <v>135</v>
      </c>
      <c r="AO87" s="15" t="s">
        <v>135</v>
      </c>
      <c r="AP87" s="15" t="s">
        <v>135</v>
      </c>
      <c r="AQ87" s="15" t="s">
        <v>135</v>
      </c>
      <c r="AR87" s="15" t="s">
        <v>135</v>
      </c>
      <c r="AS87" s="15" t="s">
        <v>135</v>
      </c>
      <c r="AT87" s="15" t="s">
        <v>135</v>
      </c>
      <c r="AU87" s="15" t="s">
        <v>135</v>
      </c>
      <c r="AV87" s="15" t="s">
        <v>135</v>
      </c>
      <c r="AW87" s="15" t="s">
        <v>135</v>
      </c>
      <c r="AX87" s="15" t="s">
        <v>135</v>
      </c>
      <c r="AY87" s="15" t="s">
        <v>135</v>
      </c>
      <c r="AZ87" s="15" t="s">
        <v>135</v>
      </c>
      <c r="BA87" s="15" t="s">
        <v>135</v>
      </c>
      <c r="BB87" s="15" t="s">
        <v>135</v>
      </c>
      <c r="BC87" s="15" t="s">
        <v>135</v>
      </c>
      <c r="BD87" s="15" t="s">
        <v>135</v>
      </c>
      <c r="BE87" s="15" t="s">
        <v>135</v>
      </c>
      <c r="BF87" s="15" t="s">
        <v>135</v>
      </c>
      <c r="BG87" s="15" t="s">
        <v>135</v>
      </c>
      <c r="BH87" s="15" t="s">
        <v>135</v>
      </c>
      <c r="BI87" s="15" t="s">
        <v>135</v>
      </c>
      <c r="BJ87" s="15" t="s">
        <v>135</v>
      </c>
      <c r="BK87" s="15" t="s">
        <v>135</v>
      </c>
      <c r="BL87" s="15" t="s">
        <v>135</v>
      </c>
      <c r="BM87" s="15" t="s">
        <v>135</v>
      </c>
      <c r="BN87" s="15" t="s">
        <v>135</v>
      </c>
      <c r="BO87" s="15" t="s">
        <v>135</v>
      </c>
      <c r="BP87" s="15" t="s">
        <v>135</v>
      </c>
      <c r="BQ87" s="15" t="s">
        <v>135</v>
      </c>
      <c r="BR87" s="15" t="s">
        <v>135</v>
      </c>
      <c r="BS87" s="15" t="s">
        <v>135</v>
      </c>
      <c r="BT87" s="15" t="s">
        <v>135</v>
      </c>
      <c r="BU87" s="15" t="s">
        <v>135</v>
      </c>
      <c r="BV87" s="15" t="s">
        <v>135</v>
      </c>
      <c r="BW87" s="15" t="s">
        <v>135</v>
      </c>
      <c r="BX87" s="15" t="s">
        <v>135</v>
      </c>
      <c r="BY87" s="15" t="s">
        <v>135</v>
      </c>
      <c r="BZ87" s="15" t="s">
        <v>135</v>
      </c>
      <c r="CA87" s="15" t="s">
        <v>135</v>
      </c>
      <c r="CB87" s="15" t="s">
        <v>135</v>
      </c>
      <c r="CC87" s="15" t="s">
        <v>135</v>
      </c>
      <c r="CD87" s="15">
        <v>8.4159999999999999E-2</v>
      </c>
      <c r="CE87" s="15">
        <v>0.19969999999999999</v>
      </c>
      <c r="CF87" s="15">
        <v>0.30580000000000002</v>
      </c>
      <c r="CG87" s="15">
        <v>0.40710000000000002</v>
      </c>
      <c r="CH87" s="15">
        <v>0.50790000000000002</v>
      </c>
      <c r="CI87" s="15">
        <v>0.61250000000000004</v>
      </c>
      <c r="CJ87" s="15">
        <v>0.72560000000000002</v>
      </c>
      <c r="CK87" s="15">
        <v>0.85240000000000005</v>
      </c>
      <c r="CL87" s="15">
        <v>1</v>
      </c>
      <c r="CM87" s="15">
        <v>1.1779999999999999</v>
      </c>
      <c r="CN87" s="15">
        <v>1.4039999999999999</v>
      </c>
      <c r="CO87" s="15">
        <v>1.704</v>
      </c>
      <c r="CP87" s="15">
        <v>2.137</v>
      </c>
      <c r="CQ87" s="15">
        <v>2.8420000000000001</v>
      </c>
      <c r="CR87" s="15">
        <v>4.3120000000000003</v>
      </c>
      <c r="CS87" s="15">
        <v>12.38</v>
      </c>
      <c r="CT87" s="15" t="s">
        <v>134</v>
      </c>
      <c r="CU87" s="15" t="s">
        <v>134</v>
      </c>
      <c r="CV87" s="15" t="s">
        <v>134</v>
      </c>
      <c r="CW87" s="15" t="s">
        <v>134</v>
      </c>
      <c r="CX87" s="15" t="s">
        <v>134</v>
      </c>
      <c r="CY87" s="15" t="s">
        <v>134</v>
      </c>
      <c r="CZ87" s="15" t="s">
        <v>134</v>
      </c>
    </row>
    <row r="88" spans="2:104">
      <c r="B88" s="28"/>
      <c r="C88" s="14" t="s">
        <v>119</v>
      </c>
      <c r="D88" s="15" t="s">
        <v>135</v>
      </c>
      <c r="E88" s="15" t="s">
        <v>135</v>
      </c>
      <c r="F88" s="15" t="s">
        <v>135</v>
      </c>
      <c r="G88" s="15" t="s">
        <v>135</v>
      </c>
      <c r="H88" s="15" t="s">
        <v>135</v>
      </c>
      <c r="I88" s="15" t="s">
        <v>135</v>
      </c>
      <c r="J88" s="15" t="s">
        <v>135</v>
      </c>
      <c r="K88" s="15" t="s">
        <v>135</v>
      </c>
      <c r="L88" s="15" t="s">
        <v>135</v>
      </c>
      <c r="M88" s="15" t="s">
        <v>135</v>
      </c>
      <c r="N88" s="15" t="s">
        <v>135</v>
      </c>
      <c r="O88" s="15" t="s">
        <v>135</v>
      </c>
      <c r="P88" s="15" t="s">
        <v>135</v>
      </c>
      <c r="Q88" s="15" t="s">
        <v>135</v>
      </c>
      <c r="R88" s="15" t="s">
        <v>135</v>
      </c>
      <c r="S88" s="15" t="s">
        <v>135</v>
      </c>
      <c r="T88" s="15" t="s">
        <v>135</v>
      </c>
      <c r="U88" s="15" t="s">
        <v>135</v>
      </c>
      <c r="V88" s="15" t="s">
        <v>135</v>
      </c>
      <c r="W88" s="15" t="s">
        <v>135</v>
      </c>
      <c r="X88" s="15" t="s">
        <v>135</v>
      </c>
      <c r="Y88" s="15" t="s">
        <v>135</v>
      </c>
      <c r="Z88" s="15" t="s">
        <v>135</v>
      </c>
      <c r="AA88" s="15" t="s">
        <v>135</v>
      </c>
      <c r="AB88" s="15" t="s">
        <v>135</v>
      </c>
      <c r="AC88" s="15" t="s">
        <v>135</v>
      </c>
      <c r="AD88" s="15" t="s">
        <v>135</v>
      </c>
      <c r="AE88" s="15" t="s">
        <v>135</v>
      </c>
      <c r="AF88" s="15" t="s">
        <v>135</v>
      </c>
      <c r="AG88" s="15" t="s">
        <v>135</v>
      </c>
      <c r="AH88" s="15" t="s">
        <v>135</v>
      </c>
      <c r="AI88" s="15" t="s">
        <v>135</v>
      </c>
      <c r="AJ88" s="15" t="s">
        <v>135</v>
      </c>
      <c r="AK88" s="15" t="s">
        <v>135</v>
      </c>
      <c r="AL88" s="15" t="s">
        <v>135</v>
      </c>
      <c r="AM88" s="15" t="s">
        <v>135</v>
      </c>
      <c r="AN88" s="15" t="s">
        <v>135</v>
      </c>
      <c r="AO88" s="15" t="s">
        <v>135</v>
      </c>
      <c r="AP88" s="15" t="s">
        <v>135</v>
      </c>
      <c r="AQ88" s="15" t="s">
        <v>135</v>
      </c>
      <c r="AR88" s="15" t="s">
        <v>135</v>
      </c>
      <c r="AS88" s="15" t="s">
        <v>135</v>
      </c>
      <c r="AT88" s="15" t="s">
        <v>135</v>
      </c>
      <c r="AU88" s="15" t="s">
        <v>135</v>
      </c>
      <c r="AV88" s="15" t="s">
        <v>135</v>
      </c>
      <c r="AW88" s="15" t="s">
        <v>135</v>
      </c>
      <c r="AX88" s="15" t="s">
        <v>135</v>
      </c>
      <c r="AY88" s="15" t="s">
        <v>135</v>
      </c>
      <c r="AZ88" s="15" t="s">
        <v>135</v>
      </c>
      <c r="BA88" s="15" t="s">
        <v>135</v>
      </c>
      <c r="BB88" s="15" t="s">
        <v>135</v>
      </c>
      <c r="BC88" s="15" t="s">
        <v>135</v>
      </c>
      <c r="BD88" s="15" t="s">
        <v>135</v>
      </c>
      <c r="BE88" s="15" t="s">
        <v>135</v>
      </c>
      <c r="BF88" s="15" t="s">
        <v>135</v>
      </c>
      <c r="BG88" s="15" t="s">
        <v>135</v>
      </c>
      <c r="BH88" s="15" t="s">
        <v>135</v>
      </c>
      <c r="BI88" s="15" t="s">
        <v>135</v>
      </c>
      <c r="BJ88" s="15" t="s">
        <v>135</v>
      </c>
      <c r="BK88" s="15" t="s">
        <v>135</v>
      </c>
      <c r="BL88" s="15" t="s">
        <v>135</v>
      </c>
      <c r="BM88" s="15" t="s">
        <v>135</v>
      </c>
      <c r="BN88" s="15" t="s">
        <v>135</v>
      </c>
      <c r="BO88" s="15" t="s">
        <v>135</v>
      </c>
      <c r="BP88" s="15" t="s">
        <v>135</v>
      </c>
      <c r="BQ88" s="15" t="s">
        <v>135</v>
      </c>
      <c r="BR88" s="15" t="s">
        <v>135</v>
      </c>
      <c r="BS88" s="15" t="s">
        <v>135</v>
      </c>
      <c r="BT88" s="15" t="s">
        <v>135</v>
      </c>
      <c r="BU88" s="15" t="s">
        <v>135</v>
      </c>
      <c r="BV88" s="15" t="s">
        <v>135</v>
      </c>
      <c r="BW88" s="15" t="s">
        <v>135</v>
      </c>
      <c r="BX88" s="15" t="s">
        <v>135</v>
      </c>
      <c r="BY88" s="15" t="s">
        <v>135</v>
      </c>
      <c r="BZ88" s="15" t="s">
        <v>135</v>
      </c>
      <c r="CA88" s="15" t="s">
        <v>135</v>
      </c>
      <c r="CB88" s="15" t="s">
        <v>135</v>
      </c>
      <c r="CC88" s="15" t="s">
        <v>135</v>
      </c>
      <c r="CD88" s="15" t="s">
        <v>135</v>
      </c>
      <c r="CE88" s="15">
        <v>3.4729999999999997E-2</v>
      </c>
      <c r="CF88" s="15">
        <v>0.1618</v>
      </c>
      <c r="CG88" s="15">
        <v>0.2757</v>
      </c>
      <c r="CH88" s="15">
        <v>0.38240000000000002</v>
      </c>
      <c r="CI88" s="15">
        <v>0.4874</v>
      </c>
      <c r="CJ88" s="15">
        <v>0.59570000000000001</v>
      </c>
      <c r="CK88" s="15">
        <v>0.71279999999999999</v>
      </c>
      <c r="CL88" s="15">
        <v>0.8448</v>
      </c>
      <c r="CM88" s="15">
        <v>1</v>
      </c>
      <c r="CN88" s="15">
        <v>1.19</v>
      </c>
      <c r="CO88" s="15">
        <v>1.4359999999999999</v>
      </c>
      <c r="CP88" s="15">
        <v>1.774</v>
      </c>
      <c r="CQ88" s="15">
        <v>2.2850000000000001</v>
      </c>
      <c r="CR88" s="15">
        <v>3.1949999999999998</v>
      </c>
      <c r="CS88" s="15">
        <v>5.6020000000000003</v>
      </c>
      <c r="CT88" s="15" t="s">
        <v>134</v>
      </c>
      <c r="CU88" s="15" t="s">
        <v>134</v>
      </c>
      <c r="CV88" s="15" t="s">
        <v>134</v>
      </c>
      <c r="CW88" s="15" t="s">
        <v>134</v>
      </c>
      <c r="CX88" s="15" t="s">
        <v>134</v>
      </c>
      <c r="CY88" s="15" t="s">
        <v>134</v>
      </c>
      <c r="CZ88" s="15" t="s">
        <v>134</v>
      </c>
    </row>
    <row r="89" spans="2:104">
      <c r="B89" s="28"/>
      <c r="C89" s="14" t="s">
        <v>120</v>
      </c>
      <c r="D89" s="15" t="s">
        <v>135</v>
      </c>
      <c r="E89" s="15" t="s">
        <v>135</v>
      </c>
      <c r="F89" s="15" t="s">
        <v>135</v>
      </c>
      <c r="G89" s="15" t="s">
        <v>135</v>
      </c>
      <c r="H89" s="15" t="s">
        <v>135</v>
      </c>
      <c r="I89" s="15" t="s">
        <v>135</v>
      </c>
      <c r="J89" s="15" t="s">
        <v>135</v>
      </c>
      <c r="K89" s="15" t="s">
        <v>135</v>
      </c>
      <c r="L89" s="15" t="s">
        <v>135</v>
      </c>
      <c r="M89" s="15" t="s">
        <v>135</v>
      </c>
      <c r="N89" s="15" t="s">
        <v>135</v>
      </c>
      <c r="O89" s="15" t="s">
        <v>135</v>
      </c>
      <c r="P89" s="15" t="s">
        <v>135</v>
      </c>
      <c r="Q89" s="15" t="s">
        <v>135</v>
      </c>
      <c r="R89" s="15" t="s">
        <v>135</v>
      </c>
      <c r="S89" s="15" t="s">
        <v>135</v>
      </c>
      <c r="T89" s="15" t="s">
        <v>135</v>
      </c>
      <c r="U89" s="15" t="s">
        <v>135</v>
      </c>
      <c r="V89" s="15" t="s">
        <v>135</v>
      </c>
      <c r="W89" s="15" t="s">
        <v>135</v>
      </c>
      <c r="X89" s="15" t="s">
        <v>135</v>
      </c>
      <c r="Y89" s="15" t="s">
        <v>135</v>
      </c>
      <c r="Z89" s="15" t="s">
        <v>135</v>
      </c>
      <c r="AA89" s="15" t="s">
        <v>135</v>
      </c>
      <c r="AB89" s="15" t="s">
        <v>135</v>
      </c>
      <c r="AC89" s="15" t="s">
        <v>135</v>
      </c>
      <c r="AD89" s="15" t="s">
        <v>135</v>
      </c>
      <c r="AE89" s="15" t="s">
        <v>135</v>
      </c>
      <c r="AF89" s="15" t="s">
        <v>135</v>
      </c>
      <c r="AG89" s="15" t="s">
        <v>135</v>
      </c>
      <c r="AH89" s="15" t="s">
        <v>135</v>
      </c>
      <c r="AI89" s="15" t="s">
        <v>135</v>
      </c>
      <c r="AJ89" s="15" t="s">
        <v>135</v>
      </c>
      <c r="AK89" s="15" t="s">
        <v>135</v>
      </c>
      <c r="AL89" s="15" t="s">
        <v>135</v>
      </c>
      <c r="AM89" s="15" t="s">
        <v>135</v>
      </c>
      <c r="AN89" s="15" t="s">
        <v>135</v>
      </c>
      <c r="AO89" s="15" t="s">
        <v>135</v>
      </c>
      <c r="AP89" s="15" t="s">
        <v>135</v>
      </c>
      <c r="AQ89" s="15" t="s">
        <v>135</v>
      </c>
      <c r="AR89" s="15" t="s">
        <v>135</v>
      </c>
      <c r="AS89" s="15" t="s">
        <v>135</v>
      </c>
      <c r="AT89" s="15" t="s">
        <v>135</v>
      </c>
      <c r="AU89" s="15" t="s">
        <v>135</v>
      </c>
      <c r="AV89" s="15" t="s">
        <v>135</v>
      </c>
      <c r="AW89" s="15" t="s">
        <v>135</v>
      </c>
      <c r="AX89" s="15" t="s">
        <v>135</v>
      </c>
      <c r="AY89" s="15" t="s">
        <v>135</v>
      </c>
      <c r="AZ89" s="15" t="s">
        <v>135</v>
      </c>
      <c r="BA89" s="15" t="s">
        <v>135</v>
      </c>
      <c r="BB89" s="15" t="s">
        <v>135</v>
      </c>
      <c r="BC89" s="15" t="s">
        <v>135</v>
      </c>
      <c r="BD89" s="15" t="s">
        <v>135</v>
      </c>
      <c r="BE89" s="15" t="s">
        <v>135</v>
      </c>
      <c r="BF89" s="15" t="s">
        <v>135</v>
      </c>
      <c r="BG89" s="15" t="s">
        <v>135</v>
      </c>
      <c r="BH89" s="15" t="s">
        <v>135</v>
      </c>
      <c r="BI89" s="15" t="s">
        <v>135</v>
      </c>
      <c r="BJ89" s="15" t="s">
        <v>135</v>
      </c>
      <c r="BK89" s="15" t="s">
        <v>135</v>
      </c>
      <c r="BL89" s="15" t="s">
        <v>135</v>
      </c>
      <c r="BM89" s="15" t="s">
        <v>135</v>
      </c>
      <c r="BN89" s="15" t="s">
        <v>135</v>
      </c>
      <c r="BO89" s="15" t="s">
        <v>135</v>
      </c>
      <c r="BP89" s="15" t="s">
        <v>135</v>
      </c>
      <c r="BQ89" s="15" t="s">
        <v>135</v>
      </c>
      <c r="BR89" s="15" t="s">
        <v>135</v>
      </c>
      <c r="BS89" s="15" t="s">
        <v>135</v>
      </c>
      <c r="BT89" s="15" t="s">
        <v>135</v>
      </c>
      <c r="BU89" s="15" t="s">
        <v>135</v>
      </c>
      <c r="BV89" s="15" t="s">
        <v>135</v>
      </c>
      <c r="BW89" s="15" t="s">
        <v>135</v>
      </c>
      <c r="BX89" s="15" t="s">
        <v>135</v>
      </c>
      <c r="BY89" s="15" t="s">
        <v>135</v>
      </c>
      <c r="BZ89" s="15" t="s">
        <v>135</v>
      </c>
      <c r="CA89" s="15" t="s">
        <v>135</v>
      </c>
      <c r="CB89" s="15" t="s">
        <v>135</v>
      </c>
      <c r="CC89" s="15" t="s">
        <v>135</v>
      </c>
      <c r="CD89" s="15" t="s">
        <v>135</v>
      </c>
      <c r="CE89" s="15" t="s">
        <v>135</v>
      </c>
      <c r="CF89" s="15" t="s">
        <v>135</v>
      </c>
      <c r="CG89" s="15">
        <v>0.1163</v>
      </c>
      <c r="CH89" s="15">
        <v>0.24049999999999999</v>
      </c>
      <c r="CI89" s="15">
        <v>0.35420000000000001</v>
      </c>
      <c r="CJ89" s="15">
        <v>0.4642</v>
      </c>
      <c r="CK89" s="15">
        <v>0.57669999999999999</v>
      </c>
      <c r="CL89" s="15">
        <v>0.69830000000000003</v>
      </c>
      <c r="CM89" s="15">
        <v>0.83609999999999995</v>
      </c>
      <c r="CN89" s="15">
        <v>1</v>
      </c>
      <c r="CO89" s="15">
        <v>1.2050000000000001</v>
      </c>
      <c r="CP89" s="15">
        <v>1.4750000000000001</v>
      </c>
      <c r="CQ89" s="15">
        <v>1.8620000000000001</v>
      </c>
      <c r="CR89" s="15">
        <v>2.4849999999999999</v>
      </c>
      <c r="CS89" s="15">
        <v>3.7509999999999999</v>
      </c>
      <c r="CT89" s="15" t="s">
        <v>134</v>
      </c>
      <c r="CU89" s="15" t="s">
        <v>134</v>
      </c>
      <c r="CV89" s="15" t="s">
        <v>134</v>
      </c>
      <c r="CW89" s="15" t="s">
        <v>134</v>
      </c>
      <c r="CX89" s="15" t="s">
        <v>134</v>
      </c>
      <c r="CY89" s="15" t="s">
        <v>134</v>
      </c>
      <c r="CZ89" s="15" t="s">
        <v>134</v>
      </c>
    </row>
    <row r="90" spans="2:104">
      <c r="B90" s="28"/>
      <c r="C90" s="14" t="s">
        <v>121</v>
      </c>
      <c r="D90" s="15" t="s">
        <v>135</v>
      </c>
      <c r="E90" s="15" t="s">
        <v>135</v>
      </c>
      <c r="F90" s="15" t="s">
        <v>135</v>
      </c>
      <c r="G90" s="15" t="s">
        <v>135</v>
      </c>
      <c r="H90" s="15" t="s">
        <v>135</v>
      </c>
      <c r="I90" s="15" t="s">
        <v>135</v>
      </c>
      <c r="J90" s="15" t="s">
        <v>135</v>
      </c>
      <c r="K90" s="15" t="s">
        <v>135</v>
      </c>
      <c r="L90" s="15" t="s">
        <v>135</v>
      </c>
      <c r="M90" s="15" t="s">
        <v>135</v>
      </c>
      <c r="N90" s="15" t="s">
        <v>135</v>
      </c>
      <c r="O90" s="15" t="s">
        <v>135</v>
      </c>
      <c r="P90" s="15" t="s">
        <v>135</v>
      </c>
      <c r="Q90" s="15" t="s">
        <v>135</v>
      </c>
      <c r="R90" s="15" t="s">
        <v>135</v>
      </c>
      <c r="S90" s="15" t="s">
        <v>135</v>
      </c>
      <c r="T90" s="15" t="s">
        <v>135</v>
      </c>
      <c r="U90" s="15" t="s">
        <v>135</v>
      </c>
      <c r="V90" s="15" t="s">
        <v>135</v>
      </c>
      <c r="W90" s="15" t="s">
        <v>135</v>
      </c>
      <c r="X90" s="15" t="s">
        <v>135</v>
      </c>
      <c r="Y90" s="15" t="s">
        <v>135</v>
      </c>
      <c r="Z90" s="15" t="s">
        <v>135</v>
      </c>
      <c r="AA90" s="15" t="s">
        <v>135</v>
      </c>
      <c r="AB90" s="15" t="s">
        <v>135</v>
      </c>
      <c r="AC90" s="15" t="s">
        <v>135</v>
      </c>
      <c r="AD90" s="15" t="s">
        <v>135</v>
      </c>
      <c r="AE90" s="15" t="s">
        <v>135</v>
      </c>
      <c r="AF90" s="15" t="s">
        <v>135</v>
      </c>
      <c r="AG90" s="15" t="s">
        <v>135</v>
      </c>
      <c r="AH90" s="15" t="s">
        <v>135</v>
      </c>
      <c r="AI90" s="15" t="s">
        <v>135</v>
      </c>
      <c r="AJ90" s="15" t="s">
        <v>135</v>
      </c>
      <c r="AK90" s="15" t="s">
        <v>135</v>
      </c>
      <c r="AL90" s="15" t="s">
        <v>135</v>
      </c>
      <c r="AM90" s="15" t="s">
        <v>135</v>
      </c>
      <c r="AN90" s="15" t="s">
        <v>135</v>
      </c>
      <c r="AO90" s="15" t="s">
        <v>135</v>
      </c>
      <c r="AP90" s="15" t="s">
        <v>135</v>
      </c>
      <c r="AQ90" s="15" t="s">
        <v>135</v>
      </c>
      <c r="AR90" s="15" t="s">
        <v>135</v>
      </c>
      <c r="AS90" s="15" t="s">
        <v>135</v>
      </c>
      <c r="AT90" s="15" t="s">
        <v>135</v>
      </c>
      <c r="AU90" s="15" t="s">
        <v>135</v>
      </c>
      <c r="AV90" s="15" t="s">
        <v>135</v>
      </c>
      <c r="AW90" s="15" t="s">
        <v>135</v>
      </c>
      <c r="AX90" s="15" t="s">
        <v>135</v>
      </c>
      <c r="AY90" s="15" t="s">
        <v>135</v>
      </c>
      <c r="AZ90" s="15" t="s">
        <v>135</v>
      </c>
      <c r="BA90" s="15" t="s">
        <v>135</v>
      </c>
      <c r="BB90" s="15" t="s">
        <v>135</v>
      </c>
      <c r="BC90" s="15" t="s">
        <v>135</v>
      </c>
      <c r="BD90" s="15" t="s">
        <v>135</v>
      </c>
      <c r="BE90" s="15" t="s">
        <v>135</v>
      </c>
      <c r="BF90" s="15" t="s">
        <v>135</v>
      </c>
      <c r="BG90" s="15" t="s">
        <v>135</v>
      </c>
      <c r="BH90" s="15" t="s">
        <v>135</v>
      </c>
      <c r="BI90" s="15" t="s">
        <v>135</v>
      </c>
      <c r="BJ90" s="15" t="s">
        <v>135</v>
      </c>
      <c r="BK90" s="15" t="s">
        <v>135</v>
      </c>
      <c r="BL90" s="15" t="s">
        <v>135</v>
      </c>
      <c r="BM90" s="15" t="s">
        <v>135</v>
      </c>
      <c r="BN90" s="15" t="s">
        <v>135</v>
      </c>
      <c r="BO90" s="15" t="s">
        <v>135</v>
      </c>
      <c r="BP90" s="15" t="s">
        <v>135</v>
      </c>
      <c r="BQ90" s="15" t="s">
        <v>135</v>
      </c>
      <c r="BR90" s="15" t="s">
        <v>135</v>
      </c>
      <c r="BS90" s="15" t="s">
        <v>135</v>
      </c>
      <c r="BT90" s="15" t="s">
        <v>135</v>
      </c>
      <c r="BU90" s="15" t="s">
        <v>135</v>
      </c>
      <c r="BV90" s="15" t="s">
        <v>135</v>
      </c>
      <c r="BW90" s="15" t="s">
        <v>135</v>
      </c>
      <c r="BX90" s="15" t="s">
        <v>135</v>
      </c>
      <c r="BY90" s="15" t="s">
        <v>135</v>
      </c>
      <c r="BZ90" s="15" t="s">
        <v>135</v>
      </c>
      <c r="CA90" s="15" t="s">
        <v>135</v>
      </c>
      <c r="CB90" s="15" t="s">
        <v>135</v>
      </c>
      <c r="CC90" s="15" t="s">
        <v>135</v>
      </c>
      <c r="CD90" s="15" t="s">
        <v>135</v>
      </c>
      <c r="CE90" s="15" t="s">
        <v>135</v>
      </c>
      <c r="CF90" s="15" t="s">
        <v>135</v>
      </c>
      <c r="CG90" s="15" t="s">
        <v>135</v>
      </c>
      <c r="CH90" s="15">
        <v>5.9749999999999998E-2</v>
      </c>
      <c r="CI90" s="15">
        <v>0.1986</v>
      </c>
      <c r="CJ90" s="15">
        <v>0.32150000000000001</v>
      </c>
      <c r="CK90" s="15">
        <v>0.43769999999999998</v>
      </c>
      <c r="CL90" s="15">
        <v>0.55520000000000003</v>
      </c>
      <c r="CM90" s="15">
        <v>0.68169999999999997</v>
      </c>
      <c r="CN90" s="15">
        <v>0.82609999999999995</v>
      </c>
      <c r="CO90" s="15">
        <v>1</v>
      </c>
      <c r="CP90" s="15">
        <v>1.222</v>
      </c>
      <c r="CQ90" s="15">
        <v>1.524</v>
      </c>
      <c r="CR90" s="15">
        <v>1.976</v>
      </c>
      <c r="CS90" s="15">
        <v>2.7709999999999999</v>
      </c>
      <c r="CT90" s="15">
        <v>4.7859999999999996</v>
      </c>
      <c r="CU90" s="15" t="s">
        <v>134</v>
      </c>
      <c r="CV90" s="15" t="s">
        <v>134</v>
      </c>
      <c r="CW90" s="15" t="s">
        <v>134</v>
      </c>
      <c r="CX90" s="15" t="s">
        <v>134</v>
      </c>
      <c r="CY90" s="15" t="s">
        <v>134</v>
      </c>
      <c r="CZ90" s="15" t="s">
        <v>134</v>
      </c>
    </row>
    <row r="91" spans="2:104">
      <c r="B91" s="28"/>
      <c r="C91" s="14" t="s">
        <v>122</v>
      </c>
      <c r="D91" s="15" t="s">
        <v>135</v>
      </c>
      <c r="E91" s="15" t="s">
        <v>135</v>
      </c>
      <c r="F91" s="15" t="s">
        <v>135</v>
      </c>
      <c r="G91" s="15" t="s">
        <v>135</v>
      </c>
      <c r="H91" s="15" t="s">
        <v>135</v>
      </c>
      <c r="I91" s="15" t="s">
        <v>135</v>
      </c>
      <c r="J91" s="15" t="s">
        <v>135</v>
      </c>
      <c r="K91" s="15" t="s">
        <v>135</v>
      </c>
      <c r="L91" s="15" t="s">
        <v>135</v>
      </c>
      <c r="M91" s="15" t="s">
        <v>135</v>
      </c>
      <c r="N91" s="15" t="s">
        <v>135</v>
      </c>
      <c r="O91" s="15" t="s">
        <v>135</v>
      </c>
      <c r="P91" s="15" t="s">
        <v>135</v>
      </c>
      <c r="Q91" s="15" t="s">
        <v>135</v>
      </c>
      <c r="R91" s="15" t="s">
        <v>135</v>
      </c>
      <c r="S91" s="15" t="s">
        <v>135</v>
      </c>
      <c r="T91" s="15" t="s">
        <v>135</v>
      </c>
      <c r="U91" s="15" t="s">
        <v>135</v>
      </c>
      <c r="V91" s="15" t="s">
        <v>135</v>
      </c>
      <c r="W91" s="15" t="s">
        <v>135</v>
      </c>
      <c r="X91" s="15" t="s">
        <v>135</v>
      </c>
      <c r="Y91" s="15" t="s">
        <v>135</v>
      </c>
      <c r="Z91" s="15" t="s">
        <v>135</v>
      </c>
      <c r="AA91" s="15" t="s">
        <v>135</v>
      </c>
      <c r="AB91" s="15" t="s">
        <v>135</v>
      </c>
      <c r="AC91" s="15" t="s">
        <v>135</v>
      </c>
      <c r="AD91" s="15" t="s">
        <v>135</v>
      </c>
      <c r="AE91" s="15" t="s">
        <v>135</v>
      </c>
      <c r="AF91" s="15" t="s">
        <v>135</v>
      </c>
      <c r="AG91" s="15" t="s">
        <v>135</v>
      </c>
      <c r="AH91" s="15" t="s">
        <v>135</v>
      </c>
      <c r="AI91" s="15" t="s">
        <v>135</v>
      </c>
      <c r="AJ91" s="15" t="s">
        <v>135</v>
      </c>
      <c r="AK91" s="15" t="s">
        <v>135</v>
      </c>
      <c r="AL91" s="15" t="s">
        <v>135</v>
      </c>
      <c r="AM91" s="15" t="s">
        <v>135</v>
      </c>
      <c r="AN91" s="15" t="s">
        <v>135</v>
      </c>
      <c r="AO91" s="15" t="s">
        <v>135</v>
      </c>
      <c r="AP91" s="15" t="s">
        <v>135</v>
      </c>
      <c r="AQ91" s="15" t="s">
        <v>135</v>
      </c>
      <c r="AR91" s="15" t="s">
        <v>135</v>
      </c>
      <c r="AS91" s="15" t="s">
        <v>135</v>
      </c>
      <c r="AT91" s="15" t="s">
        <v>135</v>
      </c>
      <c r="AU91" s="15" t="s">
        <v>135</v>
      </c>
      <c r="AV91" s="15" t="s">
        <v>135</v>
      </c>
      <c r="AW91" s="15" t="s">
        <v>135</v>
      </c>
      <c r="AX91" s="15" t="s">
        <v>135</v>
      </c>
      <c r="AY91" s="15" t="s">
        <v>135</v>
      </c>
      <c r="AZ91" s="15" t="s">
        <v>135</v>
      </c>
      <c r="BA91" s="15" t="s">
        <v>135</v>
      </c>
      <c r="BB91" s="15" t="s">
        <v>135</v>
      </c>
      <c r="BC91" s="15" t="s">
        <v>135</v>
      </c>
      <c r="BD91" s="15" t="s">
        <v>135</v>
      </c>
      <c r="BE91" s="15" t="s">
        <v>135</v>
      </c>
      <c r="BF91" s="15" t="s">
        <v>135</v>
      </c>
      <c r="BG91" s="15" t="s">
        <v>135</v>
      </c>
      <c r="BH91" s="15" t="s">
        <v>135</v>
      </c>
      <c r="BI91" s="15" t="s">
        <v>135</v>
      </c>
      <c r="BJ91" s="15" t="s">
        <v>135</v>
      </c>
      <c r="BK91" s="15" t="s">
        <v>135</v>
      </c>
      <c r="BL91" s="15" t="s">
        <v>135</v>
      </c>
      <c r="BM91" s="15" t="s">
        <v>135</v>
      </c>
      <c r="BN91" s="15" t="s">
        <v>135</v>
      </c>
      <c r="BO91" s="15" t="s">
        <v>135</v>
      </c>
      <c r="BP91" s="15" t="s">
        <v>135</v>
      </c>
      <c r="BQ91" s="15" t="s">
        <v>135</v>
      </c>
      <c r="BR91" s="15" t="s">
        <v>135</v>
      </c>
      <c r="BS91" s="15" t="s">
        <v>135</v>
      </c>
      <c r="BT91" s="15" t="s">
        <v>135</v>
      </c>
      <c r="BU91" s="15" t="s">
        <v>135</v>
      </c>
      <c r="BV91" s="15" t="s">
        <v>135</v>
      </c>
      <c r="BW91" s="15" t="s">
        <v>135</v>
      </c>
      <c r="BX91" s="15" t="s">
        <v>135</v>
      </c>
      <c r="BY91" s="15" t="s">
        <v>135</v>
      </c>
      <c r="BZ91" s="15" t="s">
        <v>135</v>
      </c>
      <c r="CA91" s="15" t="s">
        <v>135</v>
      </c>
      <c r="CB91" s="15" t="s">
        <v>135</v>
      </c>
      <c r="CC91" s="15" t="s">
        <v>135</v>
      </c>
      <c r="CD91" s="15" t="s">
        <v>135</v>
      </c>
      <c r="CE91" s="15" t="s">
        <v>135</v>
      </c>
      <c r="CF91" s="15" t="s">
        <v>135</v>
      </c>
      <c r="CG91" s="15" t="s">
        <v>135</v>
      </c>
      <c r="CH91" s="15" t="s">
        <v>135</v>
      </c>
      <c r="CI91" s="15" t="s">
        <v>135</v>
      </c>
      <c r="CJ91" s="15">
        <v>0.1469</v>
      </c>
      <c r="CK91" s="15">
        <v>0.28270000000000001</v>
      </c>
      <c r="CL91" s="15">
        <v>0.40710000000000002</v>
      </c>
      <c r="CM91" s="15">
        <v>0.53049999999999997</v>
      </c>
      <c r="CN91" s="15">
        <v>0.66269999999999996</v>
      </c>
      <c r="CO91" s="15">
        <v>0.8145</v>
      </c>
      <c r="CP91" s="15">
        <v>1</v>
      </c>
      <c r="CQ91" s="15">
        <v>1.242</v>
      </c>
      <c r="CR91" s="15">
        <v>1.585</v>
      </c>
      <c r="CS91" s="15">
        <v>2.1320000000000001</v>
      </c>
      <c r="CT91" s="15">
        <v>3.2210000000000001</v>
      </c>
      <c r="CU91" s="15">
        <v>7.6769999999999996</v>
      </c>
      <c r="CV91" s="15" t="s">
        <v>134</v>
      </c>
      <c r="CW91" s="15" t="s">
        <v>134</v>
      </c>
      <c r="CX91" s="15" t="s">
        <v>134</v>
      </c>
      <c r="CY91" s="15" t="s">
        <v>134</v>
      </c>
      <c r="CZ91" s="15" t="s">
        <v>134</v>
      </c>
    </row>
    <row r="92" spans="2:104">
      <c r="B92" s="28"/>
      <c r="C92" s="14" t="s">
        <v>123</v>
      </c>
      <c r="D92" s="15" t="s">
        <v>135</v>
      </c>
      <c r="E92" s="15" t="s">
        <v>135</v>
      </c>
      <c r="F92" s="15" t="s">
        <v>135</v>
      </c>
      <c r="G92" s="15" t="s">
        <v>135</v>
      </c>
      <c r="H92" s="15" t="s">
        <v>135</v>
      </c>
      <c r="I92" s="15" t="s">
        <v>135</v>
      </c>
      <c r="J92" s="15" t="s">
        <v>135</v>
      </c>
      <c r="K92" s="15" t="s">
        <v>135</v>
      </c>
      <c r="L92" s="15" t="s">
        <v>135</v>
      </c>
      <c r="M92" s="15" t="s">
        <v>135</v>
      </c>
      <c r="N92" s="15" t="s">
        <v>135</v>
      </c>
      <c r="O92" s="15" t="s">
        <v>135</v>
      </c>
      <c r="P92" s="15" t="s">
        <v>135</v>
      </c>
      <c r="Q92" s="15" t="s">
        <v>135</v>
      </c>
      <c r="R92" s="15" t="s">
        <v>135</v>
      </c>
      <c r="S92" s="15" t="s">
        <v>135</v>
      </c>
      <c r="T92" s="15" t="s">
        <v>135</v>
      </c>
      <c r="U92" s="15" t="s">
        <v>135</v>
      </c>
      <c r="V92" s="15" t="s">
        <v>135</v>
      </c>
      <c r="W92" s="15" t="s">
        <v>135</v>
      </c>
      <c r="X92" s="15" t="s">
        <v>135</v>
      </c>
      <c r="Y92" s="15" t="s">
        <v>135</v>
      </c>
      <c r="Z92" s="15" t="s">
        <v>135</v>
      </c>
      <c r="AA92" s="15" t="s">
        <v>135</v>
      </c>
      <c r="AB92" s="15" t="s">
        <v>135</v>
      </c>
      <c r="AC92" s="15" t="s">
        <v>135</v>
      </c>
      <c r="AD92" s="15" t="s">
        <v>135</v>
      </c>
      <c r="AE92" s="15" t="s">
        <v>135</v>
      </c>
      <c r="AF92" s="15" t="s">
        <v>135</v>
      </c>
      <c r="AG92" s="15" t="s">
        <v>135</v>
      </c>
      <c r="AH92" s="15" t="s">
        <v>135</v>
      </c>
      <c r="AI92" s="15" t="s">
        <v>135</v>
      </c>
      <c r="AJ92" s="15" t="s">
        <v>135</v>
      </c>
      <c r="AK92" s="15" t="s">
        <v>135</v>
      </c>
      <c r="AL92" s="15" t="s">
        <v>135</v>
      </c>
      <c r="AM92" s="15" t="s">
        <v>135</v>
      </c>
      <c r="AN92" s="15" t="s">
        <v>135</v>
      </c>
      <c r="AO92" s="15" t="s">
        <v>135</v>
      </c>
      <c r="AP92" s="15" t="s">
        <v>135</v>
      </c>
      <c r="AQ92" s="15" t="s">
        <v>135</v>
      </c>
      <c r="AR92" s="15" t="s">
        <v>135</v>
      </c>
      <c r="AS92" s="15" t="s">
        <v>135</v>
      </c>
      <c r="AT92" s="15" t="s">
        <v>135</v>
      </c>
      <c r="AU92" s="15" t="s">
        <v>135</v>
      </c>
      <c r="AV92" s="15" t="s">
        <v>135</v>
      </c>
      <c r="AW92" s="15" t="s">
        <v>135</v>
      </c>
      <c r="AX92" s="15" t="s">
        <v>135</v>
      </c>
      <c r="AY92" s="15" t="s">
        <v>135</v>
      </c>
      <c r="AZ92" s="15" t="s">
        <v>135</v>
      </c>
      <c r="BA92" s="15" t="s">
        <v>135</v>
      </c>
      <c r="BB92" s="15" t="s">
        <v>135</v>
      </c>
      <c r="BC92" s="15" t="s">
        <v>135</v>
      </c>
      <c r="BD92" s="15" t="s">
        <v>135</v>
      </c>
      <c r="BE92" s="15" t="s">
        <v>135</v>
      </c>
      <c r="BF92" s="15" t="s">
        <v>135</v>
      </c>
      <c r="BG92" s="15" t="s">
        <v>135</v>
      </c>
      <c r="BH92" s="15" t="s">
        <v>135</v>
      </c>
      <c r="BI92" s="15" t="s">
        <v>135</v>
      </c>
      <c r="BJ92" s="15" t="s">
        <v>135</v>
      </c>
      <c r="BK92" s="15" t="s">
        <v>135</v>
      </c>
      <c r="BL92" s="15" t="s">
        <v>135</v>
      </c>
      <c r="BM92" s="15" t="s">
        <v>135</v>
      </c>
      <c r="BN92" s="15" t="s">
        <v>135</v>
      </c>
      <c r="BO92" s="15" t="s">
        <v>135</v>
      </c>
      <c r="BP92" s="15" t="s">
        <v>135</v>
      </c>
      <c r="BQ92" s="15" t="s">
        <v>135</v>
      </c>
      <c r="BR92" s="15" t="s">
        <v>135</v>
      </c>
      <c r="BS92" s="15" t="s">
        <v>135</v>
      </c>
      <c r="BT92" s="15" t="s">
        <v>135</v>
      </c>
      <c r="BU92" s="15" t="s">
        <v>135</v>
      </c>
      <c r="BV92" s="15" t="s">
        <v>135</v>
      </c>
      <c r="BW92" s="15" t="s">
        <v>135</v>
      </c>
      <c r="BX92" s="15" t="s">
        <v>135</v>
      </c>
      <c r="BY92" s="15" t="s">
        <v>135</v>
      </c>
      <c r="BZ92" s="15" t="s">
        <v>135</v>
      </c>
      <c r="CA92" s="15" t="s">
        <v>135</v>
      </c>
      <c r="CB92" s="15" t="s">
        <v>135</v>
      </c>
      <c r="CC92" s="15" t="s">
        <v>135</v>
      </c>
      <c r="CD92" s="15" t="s">
        <v>135</v>
      </c>
      <c r="CE92" s="15" t="s">
        <v>135</v>
      </c>
      <c r="CF92" s="15" t="s">
        <v>135</v>
      </c>
      <c r="CG92" s="15" t="s">
        <v>135</v>
      </c>
      <c r="CH92" s="15" t="s">
        <v>135</v>
      </c>
      <c r="CI92" s="15" t="s">
        <v>135</v>
      </c>
      <c r="CJ92" s="15" t="s">
        <v>135</v>
      </c>
      <c r="CK92" s="15">
        <v>8.022E-2</v>
      </c>
      <c r="CL92" s="15">
        <v>0.2354</v>
      </c>
      <c r="CM92" s="15">
        <v>0.371</v>
      </c>
      <c r="CN92" s="15">
        <v>0.50180000000000002</v>
      </c>
      <c r="CO92" s="15">
        <v>0.64059999999999995</v>
      </c>
      <c r="CP92" s="15">
        <v>0.80079999999999996</v>
      </c>
      <c r="CQ92" s="15">
        <v>1</v>
      </c>
      <c r="CR92" s="15">
        <v>1.268</v>
      </c>
      <c r="CS92" s="15">
        <v>1.665</v>
      </c>
      <c r="CT92" s="15">
        <v>2.355</v>
      </c>
      <c r="CU92" s="15">
        <v>4.0469999999999997</v>
      </c>
      <c r="CV92" s="15" t="s">
        <v>134</v>
      </c>
      <c r="CW92" s="15" t="s">
        <v>134</v>
      </c>
      <c r="CX92" s="15" t="s">
        <v>134</v>
      </c>
      <c r="CY92" s="15" t="s">
        <v>134</v>
      </c>
      <c r="CZ92" s="15" t="s">
        <v>134</v>
      </c>
    </row>
    <row r="93" spans="2:104">
      <c r="B93" s="28"/>
      <c r="C93" s="14" t="s">
        <v>124</v>
      </c>
      <c r="D93" s="15" t="s">
        <v>135</v>
      </c>
      <c r="E93" s="15" t="s">
        <v>135</v>
      </c>
      <c r="F93" s="15" t="s">
        <v>135</v>
      </c>
      <c r="G93" s="15" t="s">
        <v>135</v>
      </c>
      <c r="H93" s="15" t="s">
        <v>135</v>
      </c>
      <c r="I93" s="15" t="s">
        <v>135</v>
      </c>
      <c r="J93" s="15" t="s">
        <v>135</v>
      </c>
      <c r="K93" s="15" t="s">
        <v>135</v>
      </c>
      <c r="L93" s="15" t="s">
        <v>135</v>
      </c>
      <c r="M93" s="15" t="s">
        <v>135</v>
      </c>
      <c r="N93" s="15" t="s">
        <v>135</v>
      </c>
      <c r="O93" s="15" t="s">
        <v>135</v>
      </c>
      <c r="P93" s="15" t="s">
        <v>135</v>
      </c>
      <c r="Q93" s="15" t="s">
        <v>135</v>
      </c>
      <c r="R93" s="15" t="s">
        <v>135</v>
      </c>
      <c r="S93" s="15" t="s">
        <v>135</v>
      </c>
      <c r="T93" s="15" t="s">
        <v>135</v>
      </c>
      <c r="U93" s="15" t="s">
        <v>135</v>
      </c>
      <c r="V93" s="15" t="s">
        <v>135</v>
      </c>
      <c r="W93" s="15" t="s">
        <v>135</v>
      </c>
      <c r="X93" s="15" t="s">
        <v>135</v>
      </c>
      <c r="Y93" s="15" t="s">
        <v>135</v>
      </c>
      <c r="Z93" s="15" t="s">
        <v>135</v>
      </c>
      <c r="AA93" s="15" t="s">
        <v>135</v>
      </c>
      <c r="AB93" s="15" t="s">
        <v>135</v>
      </c>
      <c r="AC93" s="15" t="s">
        <v>135</v>
      </c>
      <c r="AD93" s="15" t="s">
        <v>135</v>
      </c>
      <c r="AE93" s="15" t="s">
        <v>135</v>
      </c>
      <c r="AF93" s="15" t="s">
        <v>135</v>
      </c>
      <c r="AG93" s="15" t="s">
        <v>135</v>
      </c>
      <c r="AH93" s="15" t="s">
        <v>135</v>
      </c>
      <c r="AI93" s="15" t="s">
        <v>135</v>
      </c>
      <c r="AJ93" s="15" t="s">
        <v>135</v>
      </c>
      <c r="AK93" s="15" t="s">
        <v>135</v>
      </c>
      <c r="AL93" s="15" t="s">
        <v>135</v>
      </c>
      <c r="AM93" s="15" t="s">
        <v>135</v>
      </c>
      <c r="AN93" s="15" t="s">
        <v>135</v>
      </c>
      <c r="AO93" s="15" t="s">
        <v>135</v>
      </c>
      <c r="AP93" s="15" t="s">
        <v>135</v>
      </c>
      <c r="AQ93" s="15" t="s">
        <v>135</v>
      </c>
      <c r="AR93" s="15" t="s">
        <v>135</v>
      </c>
      <c r="AS93" s="15" t="s">
        <v>135</v>
      </c>
      <c r="AT93" s="15" t="s">
        <v>135</v>
      </c>
      <c r="AU93" s="15" t="s">
        <v>135</v>
      </c>
      <c r="AV93" s="15" t="s">
        <v>135</v>
      </c>
      <c r="AW93" s="15" t="s">
        <v>135</v>
      </c>
      <c r="AX93" s="15" t="s">
        <v>135</v>
      </c>
      <c r="AY93" s="15" t="s">
        <v>135</v>
      </c>
      <c r="AZ93" s="15" t="s">
        <v>135</v>
      </c>
      <c r="BA93" s="15" t="s">
        <v>135</v>
      </c>
      <c r="BB93" s="15" t="s">
        <v>135</v>
      </c>
      <c r="BC93" s="15" t="s">
        <v>135</v>
      </c>
      <c r="BD93" s="15" t="s">
        <v>135</v>
      </c>
      <c r="BE93" s="15" t="s">
        <v>135</v>
      </c>
      <c r="BF93" s="15" t="s">
        <v>135</v>
      </c>
      <c r="BG93" s="15" t="s">
        <v>135</v>
      </c>
      <c r="BH93" s="15" t="s">
        <v>135</v>
      </c>
      <c r="BI93" s="15" t="s">
        <v>135</v>
      </c>
      <c r="BJ93" s="15" t="s">
        <v>135</v>
      </c>
      <c r="BK93" s="15" t="s">
        <v>135</v>
      </c>
      <c r="BL93" s="15" t="s">
        <v>135</v>
      </c>
      <c r="BM93" s="15" t="s">
        <v>135</v>
      </c>
      <c r="BN93" s="15" t="s">
        <v>135</v>
      </c>
      <c r="BO93" s="15" t="s">
        <v>135</v>
      </c>
      <c r="BP93" s="15" t="s">
        <v>135</v>
      </c>
      <c r="BQ93" s="15" t="s">
        <v>135</v>
      </c>
      <c r="BR93" s="15" t="s">
        <v>135</v>
      </c>
      <c r="BS93" s="15" t="s">
        <v>135</v>
      </c>
      <c r="BT93" s="15" t="s">
        <v>135</v>
      </c>
      <c r="BU93" s="15" t="s">
        <v>135</v>
      </c>
      <c r="BV93" s="15" t="s">
        <v>135</v>
      </c>
      <c r="BW93" s="15" t="s">
        <v>135</v>
      </c>
      <c r="BX93" s="15" t="s">
        <v>135</v>
      </c>
      <c r="BY93" s="15" t="s">
        <v>135</v>
      </c>
      <c r="BZ93" s="15" t="s">
        <v>135</v>
      </c>
      <c r="CA93" s="15" t="s">
        <v>135</v>
      </c>
      <c r="CB93" s="15" t="s">
        <v>135</v>
      </c>
      <c r="CC93" s="15" t="s">
        <v>135</v>
      </c>
      <c r="CD93" s="15" t="s">
        <v>135</v>
      </c>
      <c r="CE93" s="15" t="s">
        <v>135</v>
      </c>
      <c r="CF93" s="15" t="s">
        <v>135</v>
      </c>
      <c r="CG93" s="15" t="s">
        <v>135</v>
      </c>
      <c r="CH93" s="15" t="s">
        <v>135</v>
      </c>
      <c r="CI93" s="15" t="s">
        <v>135</v>
      </c>
      <c r="CJ93" s="15" t="s">
        <v>135</v>
      </c>
      <c r="CK93" s="15" t="s">
        <v>135</v>
      </c>
      <c r="CL93" s="15" t="s">
        <v>135</v>
      </c>
      <c r="CM93" s="15">
        <v>0.17510000000000001</v>
      </c>
      <c r="CN93" s="15">
        <v>0.32729999999999998</v>
      </c>
      <c r="CO93" s="15">
        <v>0.46800000000000003</v>
      </c>
      <c r="CP93" s="15">
        <v>0.61460000000000004</v>
      </c>
      <c r="CQ93" s="15">
        <v>0.78449999999999998</v>
      </c>
      <c r="CR93" s="15">
        <v>1</v>
      </c>
      <c r="CS93" s="15">
        <v>1.3</v>
      </c>
      <c r="CT93" s="15">
        <v>1.774</v>
      </c>
      <c r="CU93" s="15">
        <v>2.7050000000000001</v>
      </c>
      <c r="CV93" s="15" t="s">
        <v>134</v>
      </c>
      <c r="CW93" s="15" t="s">
        <v>134</v>
      </c>
      <c r="CX93" s="15" t="s">
        <v>134</v>
      </c>
      <c r="CY93" s="15" t="s">
        <v>134</v>
      </c>
      <c r="CZ93" s="15" t="s">
        <v>134</v>
      </c>
    </row>
    <row r="94" spans="2:104">
      <c r="B94" s="28"/>
      <c r="C94" s="14" t="s">
        <v>125</v>
      </c>
      <c r="D94" s="15" t="s">
        <v>135</v>
      </c>
      <c r="E94" s="15" t="s">
        <v>135</v>
      </c>
      <c r="F94" s="15" t="s">
        <v>135</v>
      </c>
      <c r="G94" s="15" t="s">
        <v>135</v>
      </c>
      <c r="H94" s="15" t="s">
        <v>135</v>
      </c>
      <c r="I94" s="15" t="s">
        <v>135</v>
      </c>
      <c r="J94" s="15" t="s">
        <v>135</v>
      </c>
      <c r="K94" s="15" t="s">
        <v>135</v>
      </c>
      <c r="L94" s="15" t="s">
        <v>135</v>
      </c>
      <c r="M94" s="15" t="s">
        <v>135</v>
      </c>
      <c r="N94" s="15" t="s">
        <v>135</v>
      </c>
      <c r="O94" s="15" t="s">
        <v>135</v>
      </c>
      <c r="P94" s="15" t="s">
        <v>135</v>
      </c>
      <c r="Q94" s="15" t="s">
        <v>135</v>
      </c>
      <c r="R94" s="15" t="s">
        <v>135</v>
      </c>
      <c r="S94" s="15" t="s">
        <v>135</v>
      </c>
      <c r="T94" s="15" t="s">
        <v>135</v>
      </c>
      <c r="U94" s="15" t="s">
        <v>135</v>
      </c>
      <c r="V94" s="15" t="s">
        <v>135</v>
      </c>
      <c r="W94" s="15" t="s">
        <v>135</v>
      </c>
      <c r="X94" s="15" t="s">
        <v>135</v>
      </c>
      <c r="Y94" s="15" t="s">
        <v>135</v>
      </c>
      <c r="Z94" s="15" t="s">
        <v>135</v>
      </c>
      <c r="AA94" s="15" t="s">
        <v>135</v>
      </c>
      <c r="AB94" s="15" t="s">
        <v>135</v>
      </c>
      <c r="AC94" s="15" t="s">
        <v>135</v>
      </c>
      <c r="AD94" s="15" t="s">
        <v>135</v>
      </c>
      <c r="AE94" s="15" t="s">
        <v>135</v>
      </c>
      <c r="AF94" s="15" t="s">
        <v>135</v>
      </c>
      <c r="AG94" s="15" t="s">
        <v>135</v>
      </c>
      <c r="AH94" s="15" t="s">
        <v>135</v>
      </c>
      <c r="AI94" s="15" t="s">
        <v>135</v>
      </c>
      <c r="AJ94" s="15" t="s">
        <v>135</v>
      </c>
      <c r="AK94" s="15" t="s">
        <v>135</v>
      </c>
      <c r="AL94" s="15" t="s">
        <v>135</v>
      </c>
      <c r="AM94" s="15" t="s">
        <v>135</v>
      </c>
      <c r="AN94" s="15" t="s">
        <v>135</v>
      </c>
      <c r="AO94" s="15" t="s">
        <v>135</v>
      </c>
      <c r="AP94" s="15" t="s">
        <v>135</v>
      </c>
      <c r="AQ94" s="15" t="s">
        <v>135</v>
      </c>
      <c r="AR94" s="15" t="s">
        <v>135</v>
      </c>
      <c r="AS94" s="15" t="s">
        <v>135</v>
      </c>
      <c r="AT94" s="15" t="s">
        <v>135</v>
      </c>
      <c r="AU94" s="15" t="s">
        <v>135</v>
      </c>
      <c r="AV94" s="15" t="s">
        <v>135</v>
      </c>
      <c r="AW94" s="15" t="s">
        <v>135</v>
      </c>
      <c r="AX94" s="15" t="s">
        <v>135</v>
      </c>
      <c r="AY94" s="15" t="s">
        <v>135</v>
      </c>
      <c r="AZ94" s="15" t="s">
        <v>135</v>
      </c>
      <c r="BA94" s="15" t="s">
        <v>135</v>
      </c>
      <c r="BB94" s="15" t="s">
        <v>135</v>
      </c>
      <c r="BC94" s="15" t="s">
        <v>135</v>
      </c>
      <c r="BD94" s="15" t="s">
        <v>135</v>
      </c>
      <c r="BE94" s="15" t="s">
        <v>135</v>
      </c>
      <c r="BF94" s="15" t="s">
        <v>135</v>
      </c>
      <c r="BG94" s="15" t="s">
        <v>135</v>
      </c>
      <c r="BH94" s="15" t="s">
        <v>135</v>
      </c>
      <c r="BI94" s="15" t="s">
        <v>135</v>
      </c>
      <c r="BJ94" s="15" t="s">
        <v>135</v>
      </c>
      <c r="BK94" s="15" t="s">
        <v>135</v>
      </c>
      <c r="BL94" s="15" t="s">
        <v>135</v>
      </c>
      <c r="BM94" s="15" t="s">
        <v>135</v>
      </c>
      <c r="BN94" s="15" t="s">
        <v>135</v>
      </c>
      <c r="BO94" s="15" t="s">
        <v>135</v>
      </c>
      <c r="BP94" s="15" t="s">
        <v>135</v>
      </c>
      <c r="BQ94" s="15" t="s">
        <v>135</v>
      </c>
      <c r="BR94" s="15" t="s">
        <v>135</v>
      </c>
      <c r="BS94" s="15" t="s">
        <v>135</v>
      </c>
      <c r="BT94" s="15" t="s">
        <v>135</v>
      </c>
      <c r="BU94" s="15" t="s">
        <v>135</v>
      </c>
      <c r="BV94" s="15" t="s">
        <v>135</v>
      </c>
      <c r="BW94" s="15" t="s">
        <v>135</v>
      </c>
      <c r="BX94" s="15" t="s">
        <v>135</v>
      </c>
      <c r="BY94" s="15" t="s">
        <v>135</v>
      </c>
      <c r="BZ94" s="15" t="s">
        <v>135</v>
      </c>
      <c r="CA94" s="15" t="s">
        <v>135</v>
      </c>
      <c r="CB94" s="15" t="s">
        <v>135</v>
      </c>
      <c r="CC94" s="15" t="s">
        <v>135</v>
      </c>
      <c r="CD94" s="15" t="s">
        <v>135</v>
      </c>
      <c r="CE94" s="15" t="s">
        <v>135</v>
      </c>
      <c r="CF94" s="15" t="s">
        <v>135</v>
      </c>
      <c r="CG94" s="15" t="s">
        <v>135</v>
      </c>
      <c r="CH94" s="15" t="s">
        <v>135</v>
      </c>
      <c r="CI94" s="15" t="s">
        <v>135</v>
      </c>
      <c r="CJ94" s="15" t="s">
        <v>135</v>
      </c>
      <c r="CK94" s="15" t="s">
        <v>135</v>
      </c>
      <c r="CL94" s="15" t="s">
        <v>135</v>
      </c>
      <c r="CM94" s="15" t="s">
        <v>135</v>
      </c>
      <c r="CN94" s="15">
        <v>9.2609999999999998E-2</v>
      </c>
      <c r="CO94" s="15">
        <v>0.27239999999999998</v>
      </c>
      <c r="CP94" s="15">
        <v>0.42720000000000002</v>
      </c>
      <c r="CQ94" s="15">
        <v>0.58350000000000002</v>
      </c>
      <c r="CR94" s="15">
        <v>0.76470000000000005</v>
      </c>
      <c r="CS94" s="15">
        <v>1</v>
      </c>
      <c r="CT94" s="15">
        <v>1.343</v>
      </c>
      <c r="CU94" s="15">
        <v>1.9319999999999999</v>
      </c>
      <c r="CV94" s="15">
        <v>3.3439999999999999</v>
      </c>
      <c r="CW94" s="15" t="s">
        <v>134</v>
      </c>
      <c r="CX94" s="15" t="s">
        <v>134</v>
      </c>
      <c r="CY94" s="15" t="s">
        <v>134</v>
      </c>
      <c r="CZ94" s="15" t="s">
        <v>134</v>
      </c>
    </row>
    <row r="95" spans="2:104">
      <c r="B95" s="28"/>
      <c r="C95" s="14" t="s">
        <v>126</v>
      </c>
      <c r="D95" s="15" t="s">
        <v>135</v>
      </c>
      <c r="E95" s="15" t="s">
        <v>135</v>
      </c>
      <c r="F95" s="15" t="s">
        <v>135</v>
      </c>
      <c r="G95" s="15" t="s">
        <v>135</v>
      </c>
      <c r="H95" s="15" t="s">
        <v>135</v>
      </c>
      <c r="I95" s="15" t="s">
        <v>135</v>
      </c>
      <c r="J95" s="15" t="s">
        <v>135</v>
      </c>
      <c r="K95" s="15" t="s">
        <v>135</v>
      </c>
      <c r="L95" s="15" t="s">
        <v>135</v>
      </c>
      <c r="M95" s="15" t="s">
        <v>135</v>
      </c>
      <c r="N95" s="15" t="s">
        <v>135</v>
      </c>
      <c r="O95" s="15" t="s">
        <v>135</v>
      </c>
      <c r="P95" s="15" t="s">
        <v>135</v>
      </c>
      <c r="Q95" s="15" t="s">
        <v>135</v>
      </c>
      <c r="R95" s="15" t="s">
        <v>135</v>
      </c>
      <c r="S95" s="15" t="s">
        <v>135</v>
      </c>
      <c r="T95" s="15" t="s">
        <v>135</v>
      </c>
      <c r="U95" s="15" t="s">
        <v>135</v>
      </c>
      <c r="V95" s="15" t="s">
        <v>135</v>
      </c>
      <c r="W95" s="15" t="s">
        <v>135</v>
      </c>
      <c r="X95" s="15" t="s">
        <v>135</v>
      </c>
      <c r="Y95" s="15" t="s">
        <v>135</v>
      </c>
      <c r="Z95" s="15" t="s">
        <v>135</v>
      </c>
      <c r="AA95" s="15" t="s">
        <v>135</v>
      </c>
      <c r="AB95" s="15" t="s">
        <v>135</v>
      </c>
      <c r="AC95" s="15" t="s">
        <v>135</v>
      </c>
      <c r="AD95" s="15" t="s">
        <v>135</v>
      </c>
      <c r="AE95" s="15" t="s">
        <v>135</v>
      </c>
      <c r="AF95" s="15" t="s">
        <v>135</v>
      </c>
      <c r="AG95" s="15" t="s">
        <v>135</v>
      </c>
      <c r="AH95" s="15" t="s">
        <v>135</v>
      </c>
      <c r="AI95" s="15" t="s">
        <v>135</v>
      </c>
      <c r="AJ95" s="15" t="s">
        <v>135</v>
      </c>
      <c r="AK95" s="15" t="s">
        <v>135</v>
      </c>
      <c r="AL95" s="15" t="s">
        <v>135</v>
      </c>
      <c r="AM95" s="15" t="s">
        <v>135</v>
      </c>
      <c r="AN95" s="15" t="s">
        <v>135</v>
      </c>
      <c r="AO95" s="15" t="s">
        <v>135</v>
      </c>
      <c r="AP95" s="15" t="s">
        <v>135</v>
      </c>
      <c r="AQ95" s="15" t="s">
        <v>135</v>
      </c>
      <c r="AR95" s="15" t="s">
        <v>135</v>
      </c>
      <c r="AS95" s="15" t="s">
        <v>135</v>
      </c>
      <c r="AT95" s="15" t="s">
        <v>135</v>
      </c>
      <c r="AU95" s="15" t="s">
        <v>135</v>
      </c>
      <c r="AV95" s="15" t="s">
        <v>135</v>
      </c>
      <c r="AW95" s="15" t="s">
        <v>135</v>
      </c>
      <c r="AX95" s="15" t="s">
        <v>135</v>
      </c>
      <c r="AY95" s="15" t="s">
        <v>135</v>
      </c>
      <c r="AZ95" s="15" t="s">
        <v>135</v>
      </c>
      <c r="BA95" s="15" t="s">
        <v>135</v>
      </c>
      <c r="BB95" s="15" t="s">
        <v>135</v>
      </c>
      <c r="BC95" s="15" t="s">
        <v>135</v>
      </c>
      <c r="BD95" s="15" t="s">
        <v>135</v>
      </c>
      <c r="BE95" s="15" t="s">
        <v>135</v>
      </c>
      <c r="BF95" s="15" t="s">
        <v>135</v>
      </c>
      <c r="BG95" s="15" t="s">
        <v>135</v>
      </c>
      <c r="BH95" s="15" t="s">
        <v>135</v>
      </c>
      <c r="BI95" s="15" t="s">
        <v>135</v>
      </c>
      <c r="BJ95" s="15" t="s">
        <v>135</v>
      </c>
      <c r="BK95" s="15" t="s">
        <v>135</v>
      </c>
      <c r="BL95" s="15" t="s">
        <v>135</v>
      </c>
      <c r="BM95" s="15" t="s">
        <v>135</v>
      </c>
      <c r="BN95" s="15" t="s">
        <v>135</v>
      </c>
      <c r="BO95" s="15" t="s">
        <v>135</v>
      </c>
      <c r="BP95" s="15" t="s">
        <v>135</v>
      </c>
      <c r="BQ95" s="15" t="s">
        <v>135</v>
      </c>
      <c r="BR95" s="15" t="s">
        <v>135</v>
      </c>
      <c r="BS95" s="15" t="s">
        <v>135</v>
      </c>
      <c r="BT95" s="15" t="s">
        <v>135</v>
      </c>
      <c r="BU95" s="15" t="s">
        <v>135</v>
      </c>
      <c r="BV95" s="15" t="s">
        <v>135</v>
      </c>
      <c r="BW95" s="15" t="s">
        <v>135</v>
      </c>
      <c r="BX95" s="15" t="s">
        <v>135</v>
      </c>
      <c r="BY95" s="15" t="s">
        <v>135</v>
      </c>
      <c r="BZ95" s="15" t="s">
        <v>135</v>
      </c>
      <c r="CA95" s="15" t="s">
        <v>135</v>
      </c>
      <c r="CB95" s="15" t="s">
        <v>135</v>
      </c>
      <c r="CC95" s="15" t="s">
        <v>135</v>
      </c>
      <c r="CD95" s="15" t="s">
        <v>135</v>
      </c>
      <c r="CE95" s="15" t="s">
        <v>135</v>
      </c>
      <c r="CF95" s="15" t="s">
        <v>135</v>
      </c>
      <c r="CG95" s="15" t="s">
        <v>135</v>
      </c>
      <c r="CH95" s="15" t="s">
        <v>135</v>
      </c>
      <c r="CI95" s="15" t="s">
        <v>135</v>
      </c>
      <c r="CJ95" s="15" t="s">
        <v>135</v>
      </c>
      <c r="CK95" s="15" t="s">
        <v>135</v>
      </c>
      <c r="CL95" s="15" t="s">
        <v>135</v>
      </c>
      <c r="CM95" s="15" t="s">
        <v>135</v>
      </c>
      <c r="CN95" s="15" t="s">
        <v>135</v>
      </c>
      <c r="CO95" s="15" t="s">
        <v>135</v>
      </c>
      <c r="CP95" s="15">
        <v>0.1988</v>
      </c>
      <c r="CQ95" s="15">
        <v>0.37640000000000001</v>
      </c>
      <c r="CR95" s="15">
        <v>0.54549999999999998</v>
      </c>
      <c r="CS95" s="15">
        <v>0.74009999999999998</v>
      </c>
      <c r="CT95" s="15">
        <v>1</v>
      </c>
      <c r="CU95" s="15">
        <v>1.4019999999999999</v>
      </c>
      <c r="CV95" s="15">
        <v>2.1819999999999999</v>
      </c>
      <c r="CW95" s="15">
        <v>4.984</v>
      </c>
      <c r="CX95" s="15" t="s">
        <v>134</v>
      </c>
      <c r="CY95" s="15" t="s">
        <v>134</v>
      </c>
      <c r="CZ95" s="15" t="s">
        <v>134</v>
      </c>
    </row>
    <row r="96" spans="2:104">
      <c r="B96" s="28"/>
      <c r="C96" s="14" t="s">
        <v>127</v>
      </c>
      <c r="D96" s="15" t="s">
        <v>135</v>
      </c>
      <c r="E96" s="15" t="s">
        <v>135</v>
      </c>
      <c r="F96" s="15" t="s">
        <v>135</v>
      </c>
      <c r="G96" s="15" t="s">
        <v>135</v>
      </c>
      <c r="H96" s="15" t="s">
        <v>135</v>
      </c>
      <c r="I96" s="15" t="s">
        <v>135</v>
      </c>
      <c r="J96" s="15" t="s">
        <v>135</v>
      </c>
      <c r="K96" s="15" t="s">
        <v>135</v>
      </c>
      <c r="L96" s="15" t="s">
        <v>135</v>
      </c>
      <c r="M96" s="15" t="s">
        <v>135</v>
      </c>
      <c r="N96" s="15" t="s">
        <v>135</v>
      </c>
      <c r="O96" s="15" t="s">
        <v>135</v>
      </c>
      <c r="P96" s="15" t="s">
        <v>135</v>
      </c>
      <c r="Q96" s="15" t="s">
        <v>135</v>
      </c>
      <c r="R96" s="15" t="s">
        <v>135</v>
      </c>
      <c r="S96" s="15" t="s">
        <v>135</v>
      </c>
      <c r="T96" s="15" t="s">
        <v>135</v>
      </c>
      <c r="U96" s="15" t="s">
        <v>135</v>
      </c>
      <c r="V96" s="15" t="s">
        <v>135</v>
      </c>
      <c r="W96" s="15" t="s">
        <v>135</v>
      </c>
      <c r="X96" s="15" t="s">
        <v>135</v>
      </c>
      <c r="Y96" s="15" t="s">
        <v>135</v>
      </c>
      <c r="Z96" s="15" t="s">
        <v>135</v>
      </c>
      <c r="AA96" s="15" t="s">
        <v>135</v>
      </c>
      <c r="AB96" s="15" t="s">
        <v>135</v>
      </c>
      <c r="AC96" s="15" t="s">
        <v>135</v>
      </c>
      <c r="AD96" s="15" t="s">
        <v>135</v>
      </c>
      <c r="AE96" s="15" t="s">
        <v>135</v>
      </c>
      <c r="AF96" s="15" t="s">
        <v>135</v>
      </c>
      <c r="AG96" s="15" t="s">
        <v>135</v>
      </c>
      <c r="AH96" s="15" t="s">
        <v>135</v>
      </c>
      <c r="AI96" s="15" t="s">
        <v>135</v>
      </c>
      <c r="AJ96" s="15" t="s">
        <v>135</v>
      </c>
      <c r="AK96" s="15" t="s">
        <v>135</v>
      </c>
      <c r="AL96" s="15" t="s">
        <v>135</v>
      </c>
      <c r="AM96" s="15" t="s">
        <v>135</v>
      </c>
      <c r="AN96" s="15" t="s">
        <v>135</v>
      </c>
      <c r="AO96" s="15" t="s">
        <v>135</v>
      </c>
      <c r="AP96" s="15" t="s">
        <v>135</v>
      </c>
      <c r="AQ96" s="15" t="s">
        <v>135</v>
      </c>
      <c r="AR96" s="15" t="s">
        <v>135</v>
      </c>
      <c r="AS96" s="15" t="s">
        <v>135</v>
      </c>
      <c r="AT96" s="15" t="s">
        <v>135</v>
      </c>
      <c r="AU96" s="15" t="s">
        <v>135</v>
      </c>
      <c r="AV96" s="15" t="s">
        <v>135</v>
      </c>
      <c r="AW96" s="15" t="s">
        <v>135</v>
      </c>
      <c r="AX96" s="15" t="s">
        <v>135</v>
      </c>
      <c r="AY96" s="15" t="s">
        <v>135</v>
      </c>
      <c r="AZ96" s="15" t="s">
        <v>135</v>
      </c>
      <c r="BA96" s="15" t="s">
        <v>135</v>
      </c>
      <c r="BB96" s="15" t="s">
        <v>135</v>
      </c>
      <c r="BC96" s="15" t="s">
        <v>135</v>
      </c>
      <c r="BD96" s="15" t="s">
        <v>135</v>
      </c>
      <c r="BE96" s="15" t="s">
        <v>135</v>
      </c>
      <c r="BF96" s="15" t="s">
        <v>135</v>
      </c>
      <c r="BG96" s="15" t="s">
        <v>135</v>
      </c>
      <c r="BH96" s="15" t="s">
        <v>135</v>
      </c>
      <c r="BI96" s="15" t="s">
        <v>135</v>
      </c>
      <c r="BJ96" s="15" t="s">
        <v>135</v>
      </c>
      <c r="BK96" s="15" t="s">
        <v>135</v>
      </c>
      <c r="BL96" s="15" t="s">
        <v>135</v>
      </c>
      <c r="BM96" s="15" t="s">
        <v>135</v>
      </c>
      <c r="BN96" s="15" t="s">
        <v>135</v>
      </c>
      <c r="BO96" s="15" t="s">
        <v>135</v>
      </c>
      <c r="BP96" s="15" t="s">
        <v>135</v>
      </c>
      <c r="BQ96" s="15" t="s">
        <v>135</v>
      </c>
      <c r="BR96" s="15" t="s">
        <v>135</v>
      </c>
      <c r="BS96" s="15" t="s">
        <v>135</v>
      </c>
      <c r="BT96" s="15" t="s">
        <v>135</v>
      </c>
      <c r="BU96" s="15" t="s">
        <v>135</v>
      </c>
      <c r="BV96" s="15" t="s">
        <v>135</v>
      </c>
      <c r="BW96" s="15" t="s">
        <v>135</v>
      </c>
      <c r="BX96" s="15" t="s">
        <v>135</v>
      </c>
      <c r="BY96" s="15" t="s">
        <v>135</v>
      </c>
      <c r="BZ96" s="15" t="s">
        <v>135</v>
      </c>
      <c r="CA96" s="15" t="s">
        <v>135</v>
      </c>
      <c r="CB96" s="15" t="s">
        <v>135</v>
      </c>
      <c r="CC96" s="15" t="s">
        <v>135</v>
      </c>
      <c r="CD96" s="15" t="s">
        <v>135</v>
      </c>
      <c r="CE96" s="15" t="s">
        <v>135</v>
      </c>
      <c r="CF96" s="15" t="s">
        <v>135</v>
      </c>
      <c r="CG96" s="15" t="s">
        <v>135</v>
      </c>
      <c r="CH96" s="15" t="s">
        <v>135</v>
      </c>
      <c r="CI96" s="15" t="s">
        <v>135</v>
      </c>
      <c r="CJ96" s="15" t="s">
        <v>135</v>
      </c>
      <c r="CK96" s="15" t="s">
        <v>135</v>
      </c>
      <c r="CL96" s="15" t="s">
        <v>135</v>
      </c>
      <c r="CM96" s="15" t="s">
        <v>135</v>
      </c>
      <c r="CN96" s="15" t="s">
        <v>135</v>
      </c>
      <c r="CO96" s="15" t="s">
        <v>135</v>
      </c>
      <c r="CP96" s="15" t="s">
        <v>135</v>
      </c>
      <c r="CQ96" s="15">
        <v>8.7720000000000006E-2</v>
      </c>
      <c r="CR96" s="15">
        <v>0.30980000000000002</v>
      </c>
      <c r="CS96" s="15">
        <v>0.49790000000000001</v>
      </c>
      <c r="CT96" s="15">
        <v>0.70889999999999997</v>
      </c>
      <c r="CU96" s="15">
        <v>1</v>
      </c>
      <c r="CV96" s="15">
        <v>1.4890000000000001</v>
      </c>
      <c r="CW96" s="15">
        <v>2.6419999999999999</v>
      </c>
      <c r="CX96" s="15" t="s">
        <v>134</v>
      </c>
      <c r="CY96" s="15" t="s">
        <v>134</v>
      </c>
      <c r="CZ96" s="15" t="s">
        <v>134</v>
      </c>
    </row>
    <row r="97" spans="2:104">
      <c r="B97" s="28"/>
      <c r="C97" s="14" t="s">
        <v>128</v>
      </c>
      <c r="D97" s="15" t="s">
        <v>135</v>
      </c>
      <c r="E97" s="15" t="s">
        <v>135</v>
      </c>
      <c r="F97" s="15" t="s">
        <v>135</v>
      </c>
      <c r="G97" s="15" t="s">
        <v>135</v>
      </c>
      <c r="H97" s="15" t="s">
        <v>135</v>
      </c>
      <c r="I97" s="15" t="s">
        <v>135</v>
      </c>
      <c r="J97" s="15" t="s">
        <v>135</v>
      </c>
      <c r="K97" s="15" t="s">
        <v>135</v>
      </c>
      <c r="L97" s="15" t="s">
        <v>135</v>
      </c>
      <c r="M97" s="15" t="s">
        <v>135</v>
      </c>
      <c r="N97" s="15" t="s">
        <v>135</v>
      </c>
      <c r="O97" s="15" t="s">
        <v>135</v>
      </c>
      <c r="P97" s="15" t="s">
        <v>135</v>
      </c>
      <c r="Q97" s="15" t="s">
        <v>135</v>
      </c>
      <c r="R97" s="15" t="s">
        <v>135</v>
      </c>
      <c r="S97" s="15" t="s">
        <v>135</v>
      </c>
      <c r="T97" s="15" t="s">
        <v>135</v>
      </c>
      <c r="U97" s="15" t="s">
        <v>135</v>
      </c>
      <c r="V97" s="15" t="s">
        <v>135</v>
      </c>
      <c r="W97" s="15" t="s">
        <v>135</v>
      </c>
      <c r="X97" s="15" t="s">
        <v>135</v>
      </c>
      <c r="Y97" s="15" t="s">
        <v>135</v>
      </c>
      <c r="Z97" s="15" t="s">
        <v>135</v>
      </c>
      <c r="AA97" s="15" t="s">
        <v>135</v>
      </c>
      <c r="AB97" s="15" t="s">
        <v>135</v>
      </c>
      <c r="AC97" s="15" t="s">
        <v>135</v>
      </c>
      <c r="AD97" s="15" t="s">
        <v>135</v>
      </c>
      <c r="AE97" s="15" t="s">
        <v>135</v>
      </c>
      <c r="AF97" s="15" t="s">
        <v>135</v>
      </c>
      <c r="AG97" s="15" t="s">
        <v>135</v>
      </c>
      <c r="AH97" s="15" t="s">
        <v>135</v>
      </c>
      <c r="AI97" s="15" t="s">
        <v>135</v>
      </c>
      <c r="AJ97" s="15" t="s">
        <v>135</v>
      </c>
      <c r="AK97" s="15" t="s">
        <v>135</v>
      </c>
      <c r="AL97" s="15" t="s">
        <v>135</v>
      </c>
      <c r="AM97" s="15" t="s">
        <v>135</v>
      </c>
      <c r="AN97" s="15" t="s">
        <v>135</v>
      </c>
      <c r="AO97" s="15" t="s">
        <v>135</v>
      </c>
      <c r="AP97" s="15" t="s">
        <v>135</v>
      </c>
      <c r="AQ97" s="15" t="s">
        <v>135</v>
      </c>
      <c r="AR97" s="15" t="s">
        <v>135</v>
      </c>
      <c r="AS97" s="15" t="s">
        <v>135</v>
      </c>
      <c r="AT97" s="15" t="s">
        <v>135</v>
      </c>
      <c r="AU97" s="15" t="s">
        <v>135</v>
      </c>
      <c r="AV97" s="15" t="s">
        <v>135</v>
      </c>
      <c r="AW97" s="15" t="s">
        <v>135</v>
      </c>
      <c r="AX97" s="15" t="s">
        <v>135</v>
      </c>
      <c r="AY97" s="15" t="s">
        <v>135</v>
      </c>
      <c r="AZ97" s="15" t="s">
        <v>135</v>
      </c>
      <c r="BA97" s="15" t="s">
        <v>135</v>
      </c>
      <c r="BB97" s="15" t="s">
        <v>135</v>
      </c>
      <c r="BC97" s="15" t="s">
        <v>135</v>
      </c>
      <c r="BD97" s="15" t="s">
        <v>135</v>
      </c>
      <c r="BE97" s="15" t="s">
        <v>135</v>
      </c>
      <c r="BF97" s="15" t="s">
        <v>135</v>
      </c>
      <c r="BG97" s="15" t="s">
        <v>135</v>
      </c>
      <c r="BH97" s="15" t="s">
        <v>135</v>
      </c>
      <c r="BI97" s="15" t="s">
        <v>135</v>
      </c>
      <c r="BJ97" s="15" t="s">
        <v>135</v>
      </c>
      <c r="BK97" s="15" t="s">
        <v>135</v>
      </c>
      <c r="BL97" s="15" t="s">
        <v>135</v>
      </c>
      <c r="BM97" s="15" t="s">
        <v>135</v>
      </c>
      <c r="BN97" s="15" t="s">
        <v>135</v>
      </c>
      <c r="BO97" s="15" t="s">
        <v>135</v>
      </c>
      <c r="BP97" s="15" t="s">
        <v>135</v>
      </c>
      <c r="BQ97" s="15" t="s">
        <v>135</v>
      </c>
      <c r="BR97" s="15" t="s">
        <v>135</v>
      </c>
      <c r="BS97" s="15" t="s">
        <v>135</v>
      </c>
      <c r="BT97" s="15" t="s">
        <v>135</v>
      </c>
      <c r="BU97" s="15" t="s">
        <v>135</v>
      </c>
      <c r="BV97" s="15" t="s">
        <v>135</v>
      </c>
      <c r="BW97" s="15" t="s">
        <v>135</v>
      </c>
      <c r="BX97" s="15" t="s">
        <v>135</v>
      </c>
      <c r="BY97" s="15" t="s">
        <v>135</v>
      </c>
      <c r="BZ97" s="15" t="s">
        <v>135</v>
      </c>
      <c r="CA97" s="15" t="s">
        <v>135</v>
      </c>
      <c r="CB97" s="15" t="s">
        <v>135</v>
      </c>
      <c r="CC97" s="15" t="s">
        <v>135</v>
      </c>
      <c r="CD97" s="15" t="s">
        <v>135</v>
      </c>
      <c r="CE97" s="15" t="s">
        <v>135</v>
      </c>
      <c r="CF97" s="15" t="s">
        <v>135</v>
      </c>
      <c r="CG97" s="15" t="s">
        <v>135</v>
      </c>
      <c r="CH97" s="15" t="s">
        <v>135</v>
      </c>
      <c r="CI97" s="15" t="s">
        <v>135</v>
      </c>
      <c r="CJ97" s="15" t="s">
        <v>135</v>
      </c>
      <c r="CK97" s="15" t="s">
        <v>135</v>
      </c>
      <c r="CL97" s="15" t="s">
        <v>135</v>
      </c>
      <c r="CM97" s="15" t="s">
        <v>135</v>
      </c>
      <c r="CN97" s="15" t="s">
        <v>135</v>
      </c>
      <c r="CO97" s="15" t="s">
        <v>135</v>
      </c>
      <c r="CP97" s="15" t="s">
        <v>135</v>
      </c>
      <c r="CQ97" s="15" t="s">
        <v>135</v>
      </c>
      <c r="CR97" s="15" t="s">
        <v>135</v>
      </c>
      <c r="CS97" s="15">
        <v>0.2127</v>
      </c>
      <c r="CT97" s="15">
        <v>0.43559999999999999</v>
      </c>
      <c r="CU97" s="15">
        <v>0.66779999999999995</v>
      </c>
      <c r="CV97" s="15">
        <v>1</v>
      </c>
      <c r="CW97" s="15">
        <v>1.6279999999999999</v>
      </c>
      <c r="CX97" s="15">
        <v>3.8159999999999998</v>
      </c>
      <c r="CY97" s="15" t="s">
        <v>134</v>
      </c>
      <c r="CZ97" s="15" t="s">
        <v>134</v>
      </c>
    </row>
    <row r="98" spans="2:104">
      <c r="B98" s="28"/>
      <c r="C98" s="14" t="s">
        <v>129</v>
      </c>
      <c r="D98" s="15" t="s">
        <v>135</v>
      </c>
      <c r="E98" s="15" t="s">
        <v>135</v>
      </c>
      <c r="F98" s="15" t="s">
        <v>135</v>
      </c>
      <c r="G98" s="15" t="s">
        <v>135</v>
      </c>
      <c r="H98" s="15" t="s">
        <v>135</v>
      </c>
      <c r="I98" s="15" t="s">
        <v>135</v>
      </c>
      <c r="J98" s="15" t="s">
        <v>135</v>
      </c>
      <c r="K98" s="15" t="s">
        <v>135</v>
      </c>
      <c r="L98" s="15" t="s">
        <v>135</v>
      </c>
      <c r="M98" s="15" t="s">
        <v>135</v>
      </c>
      <c r="N98" s="15" t="s">
        <v>135</v>
      </c>
      <c r="O98" s="15" t="s">
        <v>135</v>
      </c>
      <c r="P98" s="15" t="s">
        <v>135</v>
      </c>
      <c r="Q98" s="15" t="s">
        <v>135</v>
      </c>
      <c r="R98" s="15" t="s">
        <v>135</v>
      </c>
      <c r="S98" s="15" t="s">
        <v>135</v>
      </c>
      <c r="T98" s="15" t="s">
        <v>135</v>
      </c>
      <c r="U98" s="15" t="s">
        <v>135</v>
      </c>
      <c r="V98" s="15" t="s">
        <v>135</v>
      </c>
      <c r="W98" s="15" t="s">
        <v>135</v>
      </c>
      <c r="X98" s="15" t="s">
        <v>135</v>
      </c>
      <c r="Y98" s="15" t="s">
        <v>135</v>
      </c>
      <c r="Z98" s="15" t="s">
        <v>135</v>
      </c>
      <c r="AA98" s="15" t="s">
        <v>135</v>
      </c>
      <c r="AB98" s="15" t="s">
        <v>135</v>
      </c>
      <c r="AC98" s="15" t="s">
        <v>135</v>
      </c>
      <c r="AD98" s="15" t="s">
        <v>135</v>
      </c>
      <c r="AE98" s="15" t="s">
        <v>135</v>
      </c>
      <c r="AF98" s="15" t="s">
        <v>135</v>
      </c>
      <c r="AG98" s="15" t="s">
        <v>135</v>
      </c>
      <c r="AH98" s="15" t="s">
        <v>135</v>
      </c>
      <c r="AI98" s="15" t="s">
        <v>135</v>
      </c>
      <c r="AJ98" s="15" t="s">
        <v>135</v>
      </c>
      <c r="AK98" s="15" t="s">
        <v>135</v>
      </c>
      <c r="AL98" s="15" t="s">
        <v>135</v>
      </c>
      <c r="AM98" s="15" t="s">
        <v>135</v>
      </c>
      <c r="AN98" s="15" t="s">
        <v>135</v>
      </c>
      <c r="AO98" s="15" t="s">
        <v>135</v>
      </c>
      <c r="AP98" s="15" t="s">
        <v>135</v>
      </c>
      <c r="AQ98" s="15" t="s">
        <v>135</v>
      </c>
      <c r="AR98" s="15" t="s">
        <v>135</v>
      </c>
      <c r="AS98" s="15" t="s">
        <v>135</v>
      </c>
      <c r="AT98" s="15" t="s">
        <v>135</v>
      </c>
      <c r="AU98" s="15" t="s">
        <v>135</v>
      </c>
      <c r="AV98" s="15" t="s">
        <v>135</v>
      </c>
      <c r="AW98" s="15" t="s">
        <v>135</v>
      </c>
      <c r="AX98" s="15" t="s">
        <v>135</v>
      </c>
      <c r="AY98" s="15" t="s">
        <v>135</v>
      </c>
      <c r="AZ98" s="15" t="s">
        <v>135</v>
      </c>
      <c r="BA98" s="15" t="s">
        <v>135</v>
      </c>
      <c r="BB98" s="15" t="s">
        <v>135</v>
      </c>
      <c r="BC98" s="15" t="s">
        <v>135</v>
      </c>
      <c r="BD98" s="15" t="s">
        <v>135</v>
      </c>
      <c r="BE98" s="15" t="s">
        <v>135</v>
      </c>
      <c r="BF98" s="15" t="s">
        <v>135</v>
      </c>
      <c r="BG98" s="15" t="s">
        <v>135</v>
      </c>
      <c r="BH98" s="15" t="s">
        <v>135</v>
      </c>
      <c r="BI98" s="15" t="s">
        <v>135</v>
      </c>
      <c r="BJ98" s="15" t="s">
        <v>135</v>
      </c>
      <c r="BK98" s="15" t="s">
        <v>135</v>
      </c>
      <c r="BL98" s="15" t="s">
        <v>135</v>
      </c>
      <c r="BM98" s="15" t="s">
        <v>135</v>
      </c>
      <c r="BN98" s="15" t="s">
        <v>135</v>
      </c>
      <c r="BO98" s="15" t="s">
        <v>135</v>
      </c>
      <c r="BP98" s="15" t="s">
        <v>135</v>
      </c>
      <c r="BQ98" s="15" t="s">
        <v>135</v>
      </c>
      <c r="BR98" s="15" t="s">
        <v>135</v>
      </c>
      <c r="BS98" s="15" t="s">
        <v>135</v>
      </c>
      <c r="BT98" s="15" t="s">
        <v>135</v>
      </c>
      <c r="BU98" s="15" t="s">
        <v>135</v>
      </c>
      <c r="BV98" s="15" t="s">
        <v>135</v>
      </c>
      <c r="BW98" s="15" t="s">
        <v>135</v>
      </c>
      <c r="BX98" s="15" t="s">
        <v>135</v>
      </c>
      <c r="BY98" s="15" t="s">
        <v>135</v>
      </c>
      <c r="BZ98" s="15" t="s">
        <v>135</v>
      </c>
      <c r="CA98" s="15" t="s">
        <v>135</v>
      </c>
      <c r="CB98" s="15" t="s">
        <v>135</v>
      </c>
      <c r="CC98" s="15" t="s">
        <v>135</v>
      </c>
      <c r="CD98" s="15" t="s">
        <v>135</v>
      </c>
      <c r="CE98" s="15" t="s">
        <v>135</v>
      </c>
      <c r="CF98" s="15" t="s">
        <v>135</v>
      </c>
      <c r="CG98" s="15" t="s">
        <v>135</v>
      </c>
      <c r="CH98" s="15" t="s">
        <v>135</v>
      </c>
      <c r="CI98" s="15" t="s">
        <v>135</v>
      </c>
      <c r="CJ98" s="15" t="s">
        <v>135</v>
      </c>
      <c r="CK98" s="15" t="s">
        <v>135</v>
      </c>
      <c r="CL98" s="15" t="s">
        <v>135</v>
      </c>
      <c r="CM98" s="15" t="s">
        <v>135</v>
      </c>
      <c r="CN98" s="15" t="s">
        <v>135</v>
      </c>
      <c r="CO98" s="15" t="s">
        <v>135</v>
      </c>
      <c r="CP98" s="15" t="s">
        <v>135</v>
      </c>
      <c r="CQ98" s="15" t="s">
        <v>135</v>
      </c>
      <c r="CR98" s="15" t="s">
        <v>135</v>
      </c>
      <c r="CS98" s="15" t="s">
        <v>135</v>
      </c>
      <c r="CT98" s="15">
        <v>3.0200000000000001E-2</v>
      </c>
      <c r="CU98" s="15">
        <v>0.34760000000000002</v>
      </c>
      <c r="CV98" s="15">
        <v>0.61119999999999997</v>
      </c>
      <c r="CW98" s="15">
        <v>1</v>
      </c>
      <c r="CX98" s="15">
        <v>1.891</v>
      </c>
      <c r="CY98" s="15" t="s">
        <v>134</v>
      </c>
      <c r="CZ98" s="15" t="s">
        <v>134</v>
      </c>
    </row>
    <row r="99" spans="2:104">
      <c r="B99" s="28"/>
      <c r="C99" s="14" t="s">
        <v>130</v>
      </c>
      <c r="D99" s="15" t="s">
        <v>135</v>
      </c>
      <c r="E99" s="15" t="s">
        <v>135</v>
      </c>
      <c r="F99" s="15" t="s">
        <v>135</v>
      </c>
      <c r="G99" s="15" t="s">
        <v>135</v>
      </c>
      <c r="H99" s="15" t="s">
        <v>135</v>
      </c>
      <c r="I99" s="15" t="s">
        <v>135</v>
      </c>
      <c r="J99" s="15" t="s">
        <v>135</v>
      </c>
      <c r="K99" s="15" t="s">
        <v>135</v>
      </c>
      <c r="L99" s="15" t="s">
        <v>135</v>
      </c>
      <c r="M99" s="15" t="s">
        <v>135</v>
      </c>
      <c r="N99" s="15" t="s">
        <v>135</v>
      </c>
      <c r="O99" s="15" t="s">
        <v>135</v>
      </c>
      <c r="P99" s="15" t="s">
        <v>135</v>
      </c>
      <c r="Q99" s="15" t="s">
        <v>135</v>
      </c>
      <c r="R99" s="15" t="s">
        <v>135</v>
      </c>
      <c r="S99" s="15" t="s">
        <v>135</v>
      </c>
      <c r="T99" s="15" t="s">
        <v>135</v>
      </c>
      <c r="U99" s="15" t="s">
        <v>135</v>
      </c>
      <c r="V99" s="15" t="s">
        <v>135</v>
      </c>
      <c r="W99" s="15" t="s">
        <v>135</v>
      </c>
      <c r="X99" s="15" t="s">
        <v>135</v>
      </c>
      <c r="Y99" s="15" t="s">
        <v>135</v>
      </c>
      <c r="Z99" s="15" t="s">
        <v>135</v>
      </c>
      <c r="AA99" s="15" t="s">
        <v>135</v>
      </c>
      <c r="AB99" s="15" t="s">
        <v>135</v>
      </c>
      <c r="AC99" s="15" t="s">
        <v>135</v>
      </c>
      <c r="AD99" s="15" t="s">
        <v>135</v>
      </c>
      <c r="AE99" s="15" t="s">
        <v>135</v>
      </c>
      <c r="AF99" s="15" t="s">
        <v>135</v>
      </c>
      <c r="AG99" s="15" t="s">
        <v>135</v>
      </c>
      <c r="AH99" s="15" t="s">
        <v>135</v>
      </c>
      <c r="AI99" s="15" t="s">
        <v>135</v>
      </c>
      <c r="AJ99" s="15" t="s">
        <v>135</v>
      </c>
      <c r="AK99" s="15" t="s">
        <v>135</v>
      </c>
      <c r="AL99" s="15" t="s">
        <v>135</v>
      </c>
      <c r="AM99" s="15" t="s">
        <v>135</v>
      </c>
      <c r="AN99" s="15" t="s">
        <v>135</v>
      </c>
      <c r="AO99" s="15" t="s">
        <v>135</v>
      </c>
      <c r="AP99" s="15" t="s">
        <v>135</v>
      </c>
      <c r="AQ99" s="15" t="s">
        <v>135</v>
      </c>
      <c r="AR99" s="15" t="s">
        <v>135</v>
      </c>
      <c r="AS99" s="15" t="s">
        <v>135</v>
      </c>
      <c r="AT99" s="15" t="s">
        <v>135</v>
      </c>
      <c r="AU99" s="15" t="s">
        <v>135</v>
      </c>
      <c r="AV99" s="15" t="s">
        <v>135</v>
      </c>
      <c r="AW99" s="15" t="s">
        <v>135</v>
      </c>
      <c r="AX99" s="15" t="s">
        <v>135</v>
      </c>
      <c r="AY99" s="15" t="s">
        <v>135</v>
      </c>
      <c r="AZ99" s="15" t="s">
        <v>135</v>
      </c>
      <c r="BA99" s="15" t="s">
        <v>135</v>
      </c>
      <c r="BB99" s="15" t="s">
        <v>135</v>
      </c>
      <c r="BC99" s="15" t="s">
        <v>135</v>
      </c>
      <c r="BD99" s="15" t="s">
        <v>135</v>
      </c>
      <c r="BE99" s="15" t="s">
        <v>135</v>
      </c>
      <c r="BF99" s="15" t="s">
        <v>135</v>
      </c>
      <c r="BG99" s="15" t="s">
        <v>135</v>
      </c>
      <c r="BH99" s="15" t="s">
        <v>135</v>
      </c>
      <c r="BI99" s="15" t="s">
        <v>135</v>
      </c>
      <c r="BJ99" s="15" t="s">
        <v>135</v>
      </c>
      <c r="BK99" s="15" t="s">
        <v>135</v>
      </c>
      <c r="BL99" s="15" t="s">
        <v>135</v>
      </c>
      <c r="BM99" s="15" t="s">
        <v>135</v>
      </c>
      <c r="BN99" s="15" t="s">
        <v>135</v>
      </c>
      <c r="BO99" s="15" t="s">
        <v>135</v>
      </c>
      <c r="BP99" s="15" t="s">
        <v>135</v>
      </c>
      <c r="BQ99" s="15" t="s">
        <v>135</v>
      </c>
      <c r="BR99" s="15" t="s">
        <v>135</v>
      </c>
      <c r="BS99" s="15" t="s">
        <v>135</v>
      </c>
      <c r="BT99" s="15" t="s">
        <v>135</v>
      </c>
      <c r="BU99" s="15" t="s">
        <v>135</v>
      </c>
      <c r="BV99" s="15" t="s">
        <v>135</v>
      </c>
      <c r="BW99" s="15" t="s">
        <v>135</v>
      </c>
      <c r="BX99" s="15" t="s">
        <v>135</v>
      </c>
      <c r="BY99" s="15" t="s">
        <v>135</v>
      </c>
      <c r="BZ99" s="15" t="s">
        <v>135</v>
      </c>
      <c r="CA99" s="15" t="s">
        <v>135</v>
      </c>
      <c r="CB99" s="15" t="s">
        <v>135</v>
      </c>
      <c r="CC99" s="15" t="s">
        <v>135</v>
      </c>
      <c r="CD99" s="15" t="s">
        <v>135</v>
      </c>
      <c r="CE99" s="15" t="s">
        <v>135</v>
      </c>
      <c r="CF99" s="15" t="s">
        <v>135</v>
      </c>
      <c r="CG99" s="15" t="s">
        <v>135</v>
      </c>
      <c r="CH99" s="15" t="s">
        <v>135</v>
      </c>
      <c r="CI99" s="15" t="s">
        <v>135</v>
      </c>
      <c r="CJ99" s="15" t="s">
        <v>135</v>
      </c>
      <c r="CK99" s="15" t="s">
        <v>135</v>
      </c>
      <c r="CL99" s="15" t="s">
        <v>135</v>
      </c>
      <c r="CM99" s="15" t="s">
        <v>135</v>
      </c>
      <c r="CN99" s="15" t="s">
        <v>135</v>
      </c>
      <c r="CO99" s="15" t="s">
        <v>135</v>
      </c>
      <c r="CP99" s="15" t="s">
        <v>135</v>
      </c>
      <c r="CQ99" s="15" t="s">
        <v>135</v>
      </c>
      <c r="CR99" s="15" t="s">
        <v>135</v>
      </c>
      <c r="CS99" s="15" t="s">
        <v>135</v>
      </c>
      <c r="CT99" s="15" t="s">
        <v>135</v>
      </c>
      <c r="CU99" s="15" t="s">
        <v>135</v>
      </c>
      <c r="CV99" s="15">
        <v>0.19500000000000001</v>
      </c>
      <c r="CW99" s="15">
        <v>0.52749999999999997</v>
      </c>
      <c r="CX99" s="15">
        <v>1</v>
      </c>
      <c r="CY99" s="15">
        <v>2.5819999999999999</v>
      </c>
      <c r="CZ99" s="15" t="s">
        <v>134</v>
      </c>
    </row>
    <row r="100" spans="2:104">
      <c r="B100" s="28"/>
      <c r="C100" s="14" t="s">
        <v>131</v>
      </c>
      <c r="D100" s="15" t="s">
        <v>135</v>
      </c>
      <c r="E100" s="15" t="s">
        <v>135</v>
      </c>
      <c r="F100" s="15" t="s">
        <v>135</v>
      </c>
      <c r="G100" s="15" t="s">
        <v>135</v>
      </c>
      <c r="H100" s="15" t="s">
        <v>135</v>
      </c>
      <c r="I100" s="15" t="s">
        <v>135</v>
      </c>
      <c r="J100" s="15" t="s">
        <v>135</v>
      </c>
      <c r="K100" s="15" t="s">
        <v>135</v>
      </c>
      <c r="L100" s="15" t="s">
        <v>135</v>
      </c>
      <c r="M100" s="15" t="s">
        <v>135</v>
      </c>
      <c r="N100" s="15" t="s">
        <v>135</v>
      </c>
      <c r="O100" s="15" t="s">
        <v>135</v>
      </c>
      <c r="P100" s="15" t="s">
        <v>135</v>
      </c>
      <c r="Q100" s="15" t="s">
        <v>135</v>
      </c>
      <c r="R100" s="15" t="s">
        <v>135</v>
      </c>
      <c r="S100" s="15" t="s">
        <v>135</v>
      </c>
      <c r="T100" s="15" t="s">
        <v>135</v>
      </c>
      <c r="U100" s="15" t="s">
        <v>135</v>
      </c>
      <c r="V100" s="15" t="s">
        <v>135</v>
      </c>
      <c r="W100" s="15" t="s">
        <v>135</v>
      </c>
      <c r="X100" s="15" t="s">
        <v>135</v>
      </c>
      <c r="Y100" s="15" t="s">
        <v>135</v>
      </c>
      <c r="Z100" s="15" t="s">
        <v>135</v>
      </c>
      <c r="AA100" s="15" t="s">
        <v>135</v>
      </c>
      <c r="AB100" s="15" t="s">
        <v>135</v>
      </c>
      <c r="AC100" s="15" t="s">
        <v>135</v>
      </c>
      <c r="AD100" s="15" t="s">
        <v>135</v>
      </c>
      <c r="AE100" s="15" t="s">
        <v>135</v>
      </c>
      <c r="AF100" s="15" t="s">
        <v>135</v>
      </c>
      <c r="AG100" s="15" t="s">
        <v>135</v>
      </c>
      <c r="AH100" s="15" t="s">
        <v>135</v>
      </c>
      <c r="AI100" s="15" t="s">
        <v>135</v>
      </c>
      <c r="AJ100" s="15" t="s">
        <v>135</v>
      </c>
      <c r="AK100" s="15" t="s">
        <v>135</v>
      </c>
      <c r="AL100" s="15" t="s">
        <v>135</v>
      </c>
      <c r="AM100" s="15" t="s">
        <v>135</v>
      </c>
      <c r="AN100" s="15" t="s">
        <v>135</v>
      </c>
      <c r="AO100" s="15" t="s">
        <v>135</v>
      </c>
      <c r="AP100" s="15" t="s">
        <v>135</v>
      </c>
      <c r="AQ100" s="15" t="s">
        <v>135</v>
      </c>
      <c r="AR100" s="15" t="s">
        <v>135</v>
      </c>
      <c r="AS100" s="15" t="s">
        <v>135</v>
      </c>
      <c r="AT100" s="15" t="s">
        <v>135</v>
      </c>
      <c r="AU100" s="15" t="s">
        <v>135</v>
      </c>
      <c r="AV100" s="15" t="s">
        <v>135</v>
      </c>
      <c r="AW100" s="15" t="s">
        <v>135</v>
      </c>
      <c r="AX100" s="15" t="s">
        <v>135</v>
      </c>
      <c r="AY100" s="15" t="s">
        <v>135</v>
      </c>
      <c r="AZ100" s="15" t="s">
        <v>135</v>
      </c>
      <c r="BA100" s="15" t="s">
        <v>135</v>
      </c>
      <c r="BB100" s="15" t="s">
        <v>135</v>
      </c>
      <c r="BC100" s="15" t="s">
        <v>135</v>
      </c>
      <c r="BD100" s="15" t="s">
        <v>135</v>
      </c>
      <c r="BE100" s="15" t="s">
        <v>135</v>
      </c>
      <c r="BF100" s="15" t="s">
        <v>135</v>
      </c>
      <c r="BG100" s="15" t="s">
        <v>135</v>
      </c>
      <c r="BH100" s="15" t="s">
        <v>135</v>
      </c>
      <c r="BI100" s="15" t="s">
        <v>135</v>
      </c>
      <c r="BJ100" s="15" t="s">
        <v>135</v>
      </c>
      <c r="BK100" s="15" t="s">
        <v>135</v>
      </c>
      <c r="BL100" s="15" t="s">
        <v>135</v>
      </c>
      <c r="BM100" s="15" t="s">
        <v>135</v>
      </c>
      <c r="BN100" s="15" t="s">
        <v>135</v>
      </c>
      <c r="BO100" s="15" t="s">
        <v>135</v>
      </c>
      <c r="BP100" s="15" t="s">
        <v>135</v>
      </c>
      <c r="BQ100" s="15" t="s">
        <v>135</v>
      </c>
      <c r="BR100" s="15" t="s">
        <v>135</v>
      </c>
      <c r="BS100" s="15" t="s">
        <v>135</v>
      </c>
      <c r="BT100" s="15" t="s">
        <v>135</v>
      </c>
      <c r="BU100" s="15" t="s">
        <v>135</v>
      </c>
      <c r="BV100" s="15" t="s">
        <v>135</v>
      </c>
      <c r="BW100" s="15" t="s">
        <v>135</v>
      </c>
      <c r="BX100" s="15" t="s">
        <v>135</v>
      </c>
      <c r="BY100" s="15" t="s">
        <v>135</v>
      </c>
      <c r="BZ100" s="15" t="s">
        <v>135</v>
      </c>
      <c r="CA100" s="15" t="s">
        <v>135</v>
      </c>
      <c r="CB100" s="15" t="s">
        <v>135</v>
      </c>
      <c r="CC100" s="15" t="s">
        <v>135</v>
      </c>
      <c r="CD100" s="15" t="s">
        <v>135</v>
      </c>
      <c r="CE100" s="15" t="s">
        <v>135</v>
      </c>
      <c r="CF100" s="15" t="s">
        <v>135</v>
      </c>
      <c r="CG100" s="15" t="s">
        <v>135</v>
      </c>
      <c r="CH100" s="15" t="s">
        <v>135</v>
      </c>
      <c r="CI100" s="15" t="s">
        <v>135</v>
      </c>
      <c r="CJ100" s="15" t="s">
        <v>135</v>
      </c>
      <c r="CK100" s="15" t="s">
        <v>135</v>
      </c>
      <c r="CL100" s="15" t="s">
        <v>135</v>
      </c>
      <c r="CM100" s="15" t="s">
        <v>135</v>
      </c>
      <c r="CN100" s="15" t="s">
        <v>135</v>
      </c>
      <c r="CO100" s="15" t="s">
        <v>135</v>
      </c>
      <c r="CP100" s="15" t="s">
        <v>135</v>
      </c>
      <c r="CQ100" s="15" t="s">
        <v>135</v>
      </c>
      <c r="CR100" s="15" t="s">
        <v>135</v>
      </c>
      <c r="CS100" s="15" t="s">
        <v>135</v>
      </c>
      <c r="CT100" s="15" t="s">
        <v>135</v>
      </c>
      <c r="CU100" s="15" t="s">
        <v>135</v>
      </c>
      <c r="CV100" s="15" t="s">
        <v>135</v>
      </c>
      <c r="CW100" s="15" t="s">
        <v>135</v>
      </c>
      <c r="CX100" s="15">
        <v>0.38600000000000001</v>
      </c>
      <c r="CY100" s="15">
        <v>1</v>
      </c>
      <c r="CZ100" s="15" t="s">
        <v>134</v>
      </c>
    </row>
    <row r="101" spans="2:104">
      <c r="B101" s="28"/>
      <c r="C101" s="14" t="s">
        <v>132</v>
      </c>
      <c r="D101" s="15" t="s">
        <v>135</v>
      </c>
      <c r="E101" s="15" t="s">
        <v>135</v>
      </c>
      <c r="F101" s="15" t="s">
        <v>135</v>
      </c>
      <c r="G101" s="15" t="s">
        <v>135</v>
      </c>
      <c r="H101" s="15" t="s">
        <v>135</v>
      </c>
      <c r="I101" s="15" t="s">
        <v>135</v>
      </c>
      <c r="J101" s="15" t="s">
        <v>135</v>
      </c>
      <c r="K101" s="15" t="s">
        <v>135</v>
      </c>
      <c r="L101" s="15" t="s">
        <v>135</v>
      </c>
      <c r="M101" s="15" t="s">
        <v>135</v>
      </c>
      <c r="N101" s="15" t="s">
        <v>135</v>
      </c>
      <c r="O101" s="15" t="s">
        <v>135</v>
      </c>
      <c r="P101" s="15" t="s">
        <v>135</v>
      </c>
      <c r="Q101" s="15" t="s">
        <v>135</v>
      </c>
      <c r="R101" s="15" t="s">
        <v>135</v>
      </c>
      <c r="S101" s="15" t="s">
        <v>135</v>
      </c>
      <c r="T101" s="15" t="s">
        <v>135</v>
      </c>
      <c r="U101" s="15" t="s">
        <v>135</v>
      </c>
      <c r="V101" s="15" t="s">
        <v>135</v>
      </c>
      <c r="W101" s="15" t="s">
        <v>135</v>
      </c>
      <c r="X101" s="15" t="s">
        <v>135</v>
      </c>
      <c r="Y101" s="15" t="s">
        <v>135</v>
      </c>
      <c r="Z101" s="15" t="s">
        <v>135</v>
      </c>
      <c r="AA101" s="15" t="s">
        <v>135</v>
      </c>
      <c r="AB101" s="15" t="s">
        <v>135</v>
      </c>
      <c r="AC101" s="15" t="s">
        <v>135</v>
      </c>
      <c r="AD101" s="15" t="s">
        <v>135</v>
      </c>
      <c r="AE101" s="15" t="s">
        <v>135</v>
      </c>
      <c r="AF101" s="15" t="s">
        <v>135</v>
      </c>
      <c r="AG101" s="15" t="s">
        <v>135</v>
      </c>
      <c r="AH101" s="15" t="s">
        <v>135</v>
      </c>
      <c r="AI101" s="15" t="s">
        <v>135</v>
      </c>
      <c r="AJ101" s="15" t="s">
        <v>135</v>
      </c>
      <c r="AK101" s="15" t="s">
        <v>135</v>
      </c>
      <c r="AL101" s="15" t="s">
        <v>135</v>
      </c>
      <c r="AM101" s="15" t="s">
        <v>135</v>
      </c>
      <c r="AN101" s="15" t="s">
        <v>135</v>
      </c>
      <c r="AO101" s="15" t="s">
        <v>135</v>
      </c>
      <c r="AP101" s="15" t="s">
        <v>135</v>
      </c>
      <c r="AQ101" s="15" t="s">
        <v>135</v>
      </c>
      <c r="AR101" s="15" t="s">
        <v>135</v>
      </c>
      <c r="AS101" s="15" t="s">
        <v>135</v>
      </c>
      <c r="AT101" s="15" t="s">
        <v>135</v>
      </c>
      <c r="AU101" s="15" t="s">
        <v>135</v>
      </c>
      <c r="AV101" s="15" t="s">
        <v>135</v>
      </c>
      <c r="AW101" s="15" t="s">
        <v>135</v>
      </c>
      <c r="AX101" s="15" t="s">
        <v>135</v>
      </c>
      <c r="AY101" s="15" t="s">
        <v>135</v>
      </c>
      <c r="AZ101" s="15" t="s">
        <v>135</v>
      </c>
      <c r="BA101" s="15" t="s">
        <v>135</v>
      </c>
      <c r="BB101" s="15" t="s">
        <v>135</v>
      </c>
      <c r="BC101" s="15" t="s">
        <v>135</v>
      </c>
      <c r="BD101" s="15" t="s">
        <v>135</v>
      </c>
      <c r="BE101" s="15" t="s">
        <v>135</v>
      </c>
      <c r="BF101" s="15" t="s">
        <v>135</v>
      </c>
      <c r="BG101" s="15" t="s">
        <v>135</v>
      </c>
      <c r="BH101" s="15" t="s">
        <v>135</v>
      </c>
      <c r="BI101" s="15" t="s">
        <v>135</v>
      </c>
      <c r="BJ101" s="15" t="s">
        <v>135</v>
      </c>
      <c r="BK101" s="15" t="s">
        <v>135</v>
      </c>
      <c r="BL101" s="15" t="s">
        <v>135</v>
      </c>
      <c r="BM101" s="15" t="s">
        <v>135</v>
      </c>
      <c r="BN101" s="15" t="s">
        <v>135</v>
      </c>
      <c r="BO101" s="15" t="s">
        <v>135</v>
      </c>
      <c r="BP101" s="15" t="s">
        <v>135</v>
      </c>
      <c r="BQ101" s="15" t="s">
        <v>135</v>
      </c>
      <c r="BR101" s="15" t="s">
        <v>135</v>
      </c>
      <c r="BS101" s="15" t="s">
        <v>135</v>
      </c>
      <c r="BT101" s="15" t="s">
        <v>135</v>
      </c>
      <c r="BU101" s="15" t="s">
        <v>135</v>
      </c>
      <c r="BV101" s="15" t="s">
        <v>135</v>
      </c>
      <c r="BW101" s="15" t="s">
        <v>135</v>
      </c>
      <c r="BX101" s="15" t="s">
        <v>135</v>
      </c>
      <c r="BY101" s="15" t="s">
        <v>135</v>
      </c>
      <c r="BZ101" s="15" t="s">
        <v>135</v>
      </c>
      <c r="CA101" s="15" t="s">
        <v>135</v>
      </c>
      <c r="CB101" s="15" t="s">
        <v>135</v>
      </c>
      <c r="CC101" s="15" t="s">
        <v>135</v>
      </c>
      <c r="CD101" s="15" t="s">
        <v>135</v>
      </c>
      <c r="CE101" s="15" t="s">
        <v>135</v>
      </c>
      <c r="CF101" s="15" t="s">
        <v>135</v>
      </c>
      <c r="CG101" s="15" t="s">
        <v>135</v>
      </c>
      <c r="CH101" s="15" t="s">
        <v>135</v>
      </c>
      <c r="CI101" s="15" t="s">
        <v>135</v>
      </c>
      <c r="CJ101" s="15" t="s">
        <v>135</v>
      </c>
      <c r="CK101" s="15" t="s">
        <v>135</v>
      </c>
      <c r="CL101" s="15" t="s">
        <v>135</v>
      </c>
      <c r="CM101" s="15" t="s">
        <v>135</v>
      </c>
      <c r="CN101" s="15" t="s">
        <v>135</v>
      </c>
      <c r="CO101" s="15" t="s">
        <v>135</v>
      </c>
      <c r="CP101" s="15" t="s">
        <v>135</v>
      </c>
      <c r="CQ101" s="15" t="s">
        <v>135</v>
      </c>
      <c r="CR101" s="15" t="s">
        <v>135</v>
      </c>
      <c r="CS101" s="15" t="s">
        <v>135</v>
      </c>
      <c r="CT101" s="15" t="s">
        <v>135</v>
      </c>
      <c r="CU101" s="15" t="s">
        <v>135</v>
      </c>
      <c r="CV101" s="15" t="s">
        <v>135</v>
      </c>
      <c r="CW101" s="15" t="s">
        <v>135</v>
      </c>
      <c r="CX101" s="15" t="s">
        <v>135</v>
      </c>
      <c r="CY101" s="15" t="s">
        <v>135</v>
      </c>
      <c r="CZ101" s="15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CZ101"/>
  <sheetViews>
    <sheetView zoomScale="80" zoomScaleNormal="80" workbookViewId="0">
      <pane xSplit="3" ySplit="3" topLeftCell="AP29" activePane="bottomRight" state="frozen"/>
      <selection pane="topRight" activeCell="D1" sqref="D1"/>
      <selection pane="bottomLeft" activeCell="A4" sqref="A4"/>
      <selection pane="bottomRight"/>
    </sheetView>
  </sheetViews>
  <sheetFormatPr defaultColWidth="8.796875" defaultRowHeight="15.6"/>
  <cols>
    <col min="3" max="3" width="8.796875" style="13"/>
  </cols>
  <sheetData>
    <row r="1" spans="1:104">
      <c r="A1" s="31" t="s">
        <v>4</v>
      </c>
    </row>
    <row r="2" spans="1:104" ht="25.8">
      <c r="C2" s="27" t="s">
        <v>164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</row>
    <row r="3" spans="1:104" s="13" customFormat="1" ht="14.4">
      <c r="B3" s="27" t="s">
        <v>133</v>
      </c>
      <c r="C3" s="14"/>
      <c r="D3" s="14" t="s">
        <v>32</v>
      </c>
      <c r="E3" s="14" t="s">
        <v>33</v>
      </c>
      <c r="F3" s="14" t="s">
        <v>34</v>
      </c>
      <c r="G3" s="14" t="s">
        <v>35</v>
      </c>
      <c r="H3" s="14" t="s">
        <v>36</v>
      </c>
      <c r="I3" s="14" t="s">
        <v>37</v>
      </c>
      <c r="J3" s="14" t="s">
        <v>38</v>
      </c>
      <c r="K3" s="14" t="s">
        <v>39</v>
      </c>
      <c r="L3" s="14" t="s">
        <v>40</v>
      </c>
      <c r="M3" s="14" t="s">
        <v>41</v>
      </c>
      <c r="N3" s="14" t="s">
        <v>42</v>
      </c>
      <c r="O3" s="14" t="s">
        <v>43</v>
      </c>
      <c r="P3" s="14" t="s">
        <v>44</v>
      </c>
      <c r="Q3" s="14" t="s">
        <v>45</v>
      </c>
      <c r="R3" s="14" t="s">
        <v>46</v>
      </c>
      <c r="S3" s="14" t="s">
        <v>47</v>
      </c>
      <c r="T3" s="14" t="s">
        <v>48</v>
      </c>
      <c r="U3" s="14" t="s">
        <v>49</v>
      </c>
      <c r="V3" s="14" t="s">
        <v>50</v>
      </c>
      <c r="W3" s="14" t="s">
        <v>51</v>
      </c>
      <c r="X3" s="14" t="s">
        <v>52</v>
      </c>
      <c r="Y3" s="14" t="s">
        <v>53</v>
      </c>
      <c r="Z3" s="14" t="s">
        <v>54</v>
      </c>
      <c r="AA3" s="14" t="s">
        <v>55</v>
      </c>
      <c r="AB3" s="14" t="s">
        <v>56</v>
      </c>
      <c r="AC3" s="14" t="s">
        <v>57</v>
      </c>
      <c r="AD3" s="14" t="s">
        <v>58</v>
      </c>
      <c r="AE3" s="14" t="s">
        <v>59</v>
      </c>
      <c r="AF3" s="14" t="s">
        <v>60</v>
      </c>
      <c r="AG3" s="14" t="s">
        <v>61</v>
      </c>
      <c r="AH3" s="14" t="s">
        <v>62</v>
      </c>
      <c r="AI3" s="14" t="s">
        <v>63</v>
      </c>
      <c r="AJ3" s="14" t="s">
        <v>64</v>
      </c>
      <c r="AK3" s="14" t="s">
        <v>65</v>
      </c>
      <c r="AL3" s="14" t="s">
        <v>66</v>
      </c>
      <c r="AM3" s="14" t="s">
        <v>67</v>
      </c>
      <c r="AN3" s="14" t="s">
        <v>68</v>
      </c>
      <c r="AO3" s="14" t="s">
        <v>69</v>
      </c>
      <c r="AP3" s="14" t="s">
        <v>70</v>
      </c>
      <c r="AQ3" s="14" t="s">
        <v>71</v>
      </c>
      <c r="AR3" s="14" t="s">
        <v>72</v>
      </c>
      <c r="AS3" s="14" t="s">
        <v>73</v>
      </c>
      <c r="AT3" s="14" t="s">
        <v>74</v>
      </c>
      <c r="AU3" s="14" t="s">
        <v>75</v>
      </c>
      <c r="AV3" s="14" t="s">
        <v>76</v>
      </c>
      <c r="AW3" s="14" t="s">
        <v>77</v>
      </c>
      <c r="AX3" s="14" t="s">
        <v>78</v>
      </c>
      <c r="AY3" s="14" t="s">
        <v>79</v>
      </c>
      <c r="AZ3" s="14" t="s">
        <v>80</v>
      </c>
      <c r="BA3" s="14" t="s">
        <v>81</v>
      </c>
      <c r="BB3" s="14" t="s">
        <v>82</v>
      </c>
      <c r="BC3" s="14" t="s">
        <v>83</v>
      </c>
      <c r="BD3" s="14" t="s">
        <v>84</v>
      </c>
      <c r="BE3" s="14" t="s">
        <v>85</v>
      </c>
      <c r="BF3" s="14" t="s">
        <v>86</v>
      </c>
      <c r="BG3" s="14" t="s">
        <v>87</v>
      </c>
      <c r="BH3" s="14" t="s">
        <v>88</v>
      </c>
      <c r="BI3" s="14" t="s">
        <v>89</v>
      </c>
      <c r="BJ3" s="14" t="s">
        <v>90</v>
      </c>
      <c r="BK3" s="14" t="s">
        <v>91</v>
      </c>
      <c r="BL3" s="14" t="s">
        <v>92</v>
      </c>
      <c r="BM3" s="14" t="s">
        <v>93</v>
      </c>
      <c r="BN3" s="14" t="s">
        <v>94</v>
      </c>
      <c r="BO3" s="14" t="s">
        <v>95</v>
      </c>
      <c r="BP3" s="14" t="s">
        <v>96</v>
      </c>
      <c r="BQ3" s="14" t="s">
        <v>97</v>
      </c>
      <c r="BR3" s="14" t="s">
        <v>98</v>
      </c>
      <c r="BS3" s="14" t="s">
        <v>99</v>
      </c>
      <c r="BT3" s="14" t="s">
        <v>100</v>
      </c>
      <c r="BU3" s="14" t="s">
        <v>101</v>
      </c>
      <c r="BV3" s="14" t="s">
        <v>102</v>
      </c>
      <c r="BW3" s="14" t="s">
        <v>103</v>
      </c>
      <c r="BX3" s="14" t="s">
        <v>104</v>
      </c>
      <c r="BY3" s="14" t="s">
        <v>105</v>
      </c>
      <c r="BZ3" s="14" t="s">
        <v>106</v>
      </c>
      <c r="CA3" s="14" t="s">
        <v>107</v>
      </c>
      <c r="CB3" s="14" t="s">
        <v>108</v>
      </c>
      <c r="CC3" s="14" t="s">
        <v>109</v>
      </c>
      <c r="CD3" s="14" t="s">
        <v>110</v>
      </c>
      <c r="CE3" s="14" t="s">
        <v>111</v>
      </c>
      <c r="CF3" s="14" t="s">
        <v>112</v>
      </c>
      <c r="CG3" s="14" t="s">
        <v>113</v>
      </c>
      <c r="CH3" s="14" t="s">
        <v>114</v>
      </c>
      <c r="CI3" s="14" t="s">
        <v>115</v>
      </c>
      <c r="CJ3" s="14" t="s">
        <v>116</v>
      </c>
      <c r="CK3" s="14" t="s">
        <v>117</v>
      </c>
      <c r="CL3" s="14" t="s">
        <v>118</v>
      </c>
      <c r="CM3" s="14" t="s">
        <v>119</v>
      </c>
      <c r="CN3" s="14" t="s">
        <v>120</v>
      </c>
      <c r="CO3" s="14" t="s">
        <v>121</v>
      </c>
      <c r="CP3" s="14" t="s">
        <v>122</v>
      </c>
      <c r="CQ3" s="14" t="s">
        <v>123</v>
      </c>
      <c r="CR3" s="14" t="s">
        <v>124</v>
      </c>
      <c r="CS3" s="14" t="s">
        <v>125</v>
      </c>
      <c r="CT3" s="14" t="s">
        <v>126</v>
      </c>
      <c r="CU3" s="14" t="s">
        <v>127</v>
      </c>
      <c r="CV3" s="14" t="s">
        <v>128</v>
      </c>
      <c r="CW3" s="14" t="s">
        <v>129</v>
      </c>
      <c r="CX3" s="14" t="s">
        <v>130</v>
      </c>
      <c r="CY3" s="14" t="s">
        <v>131</v>
      </c>
      <c r="CZ3" s="14" t="s">
        <v>132</v>
      </c>
    </row>
    <row r="4" spans="1:104">
      <c r="B4" s="28"/>
      <c r="C4" s="14" t="s">
        <v>35</v>
      </c>
      <c r="D4" s="16">
        <v>46.5</v>
      </c>
      <c r="E4" s="16">
        <v>47.62</v>
      </c>
      <c r="F4" s="16">
        <v>48.78</v>
      </c>
      <c r="G4" s="16">
        <v>50</v>
      </c>
      <c r="H4" s="16">
        <v>51.28</v>
      </c>
      <c r="I4" s="16">
        <v>52.61</v>
      </c>
      <c r="J4" s="16">
        <v>54.02</v>
      </c>
      <c r="K4" s="16">
        <v>55.5</v>
      </c>
      <c r="L4" s="16">
        <v>57.05</v>
      </c>
      <c r="M4" s="16">
        <v>58.7</v>
      </c>
      <c r="N4" s="16">
        <v>60.44</v>
      </c>
      <c r="O4" s="16">
        <v>62.29</v>
      </c>
      <c r="P4" s="16">
        <v>64.260000000000005</v>
      </c>
      <c r="Q4" s="16">
        <v>66.36</v>
      </c>
      <c r="R4" s="16">
        <v>68.599999999999994</v>
      </c>
      <c r="S4" s="16">
        <v>71.010000000000005</v>
      </c>
      <c r="T4" s="16">
        <v>73.599999999999994</v>
      </c>
      <c r="U4" s="16">
        <v>76.400000000000006</v>
      </c>
      <c r="V4" s="16">
        <v>79.44</v>
      </c>
      <c r="W4" s="16">
        <v>82.75</v>
      </c>
      <c r="X4" s="16">
        <v>86.38</v>
      </c>
      <c r="Y4" s="16">
        <v>90.37</v>
      </c>
      <c r="Z4" s="16">
        <v>94.79</v>
      </c>
      <c r="AA4" s="16">
        <v>99.73</v>
      </c>
      <c r="AB4" s="16">
        <v>105.3</v>
      </c>
      <c r="AC4" s="16">
        <v>111.6</v>
      </c>
      <c r="AD4" s="16">
        <v>118.9</v>
      </c>
      <c r="AE4" s="16">
        <v>127.3</v>
      </c>
      <c r="AF4" s="16">
        <v>137.4</v>
      </c>
      <c r="AG4" s="16">
        <v>149.5</v>
      </c>
      <c r="AH4" s="16">
        <v>164.5</v>
      </c>
      <c r="AI4" s="16">
        <v>183.9</v>
      </c>
      <c r="AJ4" s="16">
        <v>210.1</v>
      </c>
      <c r="AK4" s="16">
        <v>248.3</v>
      </c>
      <c r="AL4" s="16">
        <v>311.60000000000002</v>
      </c>
      <c r="AM4" s="16">
        <v>448.9</v>
      </c>
      <c r="AN4" s="16">
        <v>1612</v>
      </c>
      <c r="AO4" s="16" t="s">
        <v>134</v>
      </c>
      <c r="AP4" s="16" t="s">
        <v>134</v>
      </c>
      <c r="AQ4" s="16" t="s">
        <v>134</v>
      </c>
      <c r="AR4" s="16" t="s">
        <v>134</v>
      </c>
      <c r="AS4" s="16" t="s">
        <v>134</v>
      </c>
      <c r="AT4" s="16" t="s">
        <v>134</v>
      </c>
      <c r="AU4" s="16" t="s">
        <v>134</v>
      </c>
      <c r="AV4" s="16" t="s">
        <v>134</v>
      </c>
      <c r="AW4" s="16" t="s">
        <v>134</v>
      </c>
      <c r="AX4" s="16" t="s">
        <v>134</v>
      </c>
      <c r="AY4" s="16" t="s">
        <v>134</v>
      </c>
      <c r="AZ4" s="16" t="s">
        <v>134</v>
      </c>
      <c r="BA4" s="16" t="s">
        <v>134</v>
      </c>
      <c r="BB4" s="16" t="s">
        <v>134</v>
      </c>
      <c r="BC4" s="16" t="s">
        <v>134</v>
      </c>
      <c r="BD4" s="16" t="s">
        <v>134</v>
      </c>
      <c r="BE4" s="16" t="s">
        <v>134</v>
      </c>
      <c r="BF4" s="16" t="s">
        <v>134</v>
      </c>
      <c r="BG4" s="16" t="s">
        <v>134</v>
      </c>
      <c r="BH4" s="16" t="s">
        <v>134</v>
      </c>
      <c r="BI4" s="16" t="s">
        <v>134</v>
      </c>
      <c r="BJ4" s="16" t="s">
        <v>134</v>
      </c>
      <c r="BK4" s="16" t="s">
        <v>134</v>
      </c>
      <c r="BL4" s="16" t="s">
        <v>134</v>
      </c>
      <c r="BM4" s="16" t="s">
        <v>134</v>
      </c>
      <c r="BN4" s="16" t="s">
        <v>134</v>
      </c>
      <c r="BO4" s="16" t="s">
        <v>134</v>
      </c>
      <c r="BP4" s="16" t="s">
        <v>134</v>
      </c>
      <c r="BQ4" s="16" t="s">
        <v>134</v>
      </c>
      <c r="BR4" s="16" t="s">
        <v>134</v>
      </c>
      <c r="BS4" s="16" t="s">
        <v>134</v>
      </c>
      <c r="BT4" s="16" t="s">
        <v>134</v>
      </c>
      <c r="BU4" s="16" t="s">
        <v>134</v>
      </c>
      <c r="BV4" s="16" t="s">
        <v>134</v>
      </c>
      <c r="BW4" s="16" t="s">
        <v>134</v>
      </c>
      <c r="BX4" s="16" t="s">
        <v>134</v>
      </c>
      <c r="BY4" s="16" t="s">
        <v>134</v>
      </c>
      <c r="BZ4" s="16" t="s">
        <v>134</v>
      </c>
      <c r="CA4" s="16" t="s">
        <v>134</v>
      </c>
      <c r="CB4" s="16" t="s">
        <v>134</v>
      </c>
      <c r="CC4" s="16" t="s">
        <v>134</v>
      </c>
      <c r="CD4" s="16" t="s">
        <v>134</v>
      </c>
      <c r="CE4" s="16" t="s">
        <v>134</v>
      </c>
      <c r="CF4" s="16" t="s">
        <v>134</v>
      </c>
      <c r="CG4" s="16" t="s">
        <v>134</v>
      </c>
      <c r="CH4" s="16" t="s">
        <v>134</v>
      </c>
      <c r="CI4" s="16" t="s">
        <v>134</v>
      </c>
      <c r="CJ4" s="16" t="s">
        <v>134</v>
      </c>
      <c r="CK4" s="16" t="s">
        <v>134</v>
      </c>
      <c r="CL4" s="16" t="s">
        <v>134</v>
      </c>
      <c r="CM4" s="16" t="s">
        <v>134</v>
      </c>
      <c r="CN4" s="16" t="s">
        <v>134</v>
      </c>
      <c r="CO4" s="16" t="s">
        <v>134</v>
      </c>
      <c r="CP4" s="16" t="s">
        <v>134</v>
      </c>
      <c r="CQ4" s="16" t="s">
        <v>134</v>
      </c>
      <c r="CR4" s="16" t="s">
        <v>134</v>
      </c>
      <c r="CS4" s="16" t="s">
        <v>134</v>
      </c>
      <c r="CT4" s="16" t="s">
        <v>134</v>
      </c>
      <c r="CU4" s="16" t="s">
        <v>134</v>
      </c>
      <c r="CV4" s="16" t="s">
        <v>134</v>
      </c>
      <c r="CW4" s="16" t="s">
        <v>134</v>
      </c>
      <c r="CX4" s="16" t="s">
        <v>134</v>
      </c>
      <c r="CY4" s="16" t="s">
        <v>134</v>
      </c>
      <c r="CZ4" s="16" t="s">
        <v>134</v>
      </c>
    </row>
    <row r="5" spans="1:104">
      <c r="B5" s="28"/>
      <c r="C5" s="14" t="s">
        <v>36</v>
      </c>
      <c r="D5" s="16">
        <v>30.26</v>
      </c>
      <c r="E5" s="16">
        <v>30.98</v>
      </c>
      <c r="F5" s="16">
        <v>31.73</v>
      </c>
      <c r="G5" s="16">
        <v>32.51</v>
      </c>
      <c r="H5" s="16">
        <v>33.33</v>
      </c>
      <c r="I5" s="16">
        <v>34.19</v>
      </c>
      <c r="J5" s="16">
        <v>35.090000000000003</v>
      </c>
      <c r="K5" s="16">
        <v>36.04</v>
      </c>
      <c r="L5" s="16">
        <v>37.03</v>
      </c>
      <c r="M5" s="16">
        <v>38.08</v>
      </c>
      <c r="N5" s="16">
        <v>39.19</v>
      </c>
      <c r="O5" s="16">
        <v>40.36</v>
      </c>
      <c r="P5" s="16">
        <v>41.61</v>
      </c>
      <c r="Q5" s="16">
        <v>42.93</v>
      </c>
      <c r="R5" s="16">
        <v>44.35</v>
      </c>
      <c r="S5" s="16">
        <v>45.86</v>
      </c>
      <c r="T5" s="16">
        <v>47.48</v>
      </c>
      <c r="U5" s="16">
        <v>49.23</v>
      </c>
      <c r="V5" s="16">
        <v>51.12</v>
      </c>
      <c r="W5" s="16">
        <v>53.17</v>
      </c>
      <c r="X5" s="16">
        <v>55.41</v>
      </c>
      <c r="Y5" s="16">
        <v>57.86</v>
      </c>
      <c r="Z5" s="16">
        <v>60.56</v>
      </c>
      <c r="AA5" s="16">
        <v>63.55</v>
      </c>
      <c r="AB5" s="16">
        <v>66.900000000000006</v>
      </c>
      <c r="AC5" s="16">
        <v>70.67</v>
      </c>
      <c r="AD5" s="16">
        <v>74.959999999999994</v>
      </c>
      <c r="AE5" s="16">
        <v>79.900000000000006</v>
      </c>
      <c r="AF5" s="16">
        <v>85.67</v>
      </c>
      <c r="AG5" s="16">
        <v>92.51</v>
      </c>
      <c r="AH5" s="16">
        <v>100.8</v>
      </c>
      <c r="AI5" s="16">
        <v>111.2</v>
      </c>
      <c r="AJ5" s="16">
        <v>124.6</v>
      </c>
      <c r="AK5" s="16">
        <v>142.80000000000001</v>
      </c>
      <c r="AL5" s="16">
        <v>169.8</v>
      </c>
      <c r="AM5" s="16">
        <v>215.4</v>
      </c>
      <c r="AN5" s="16">
        <v>320.39999999999998</v>
      </c>
      <c r="AO5" s="16" t="s">
        <v>134</v>
      </c>
      <c r="AP5" s="16" t="s">
        <v>134</v>
      </c>
      <c r="AQ5" s="16" t="s">
        <v>134</v>
      </c>
      <c r="AR5" s="16" t="s">
        <v>134</v>
      </c>
      <c r="AS5" s="16" t="s">
        <v>134</v>
      </c>
      <c r="AT5" s="16" t="s">
        <v>134</v>
      </c>
      <c r="AU5" s="16" t="s">
        <v>134</v>
      </c>
      <c r="AV5" s="16" t="s">
        <v>134</v>
      </c>
      <c r="AW5" s="16" t="s">
        <v>134</v>
      </c>
      <c r="AX5" s="16" t="s">
        <v>134</v>
      </c>
      <c r="AY5" s="16" t="s">
        <v>134</v>
      </c>
      <c r="AZ5" s="16" t="s">
        <v>134</v>
      </c>
      <c r="BA5" s="16" t="s">
        <v>134</v>
      </c>
      <c r="BB5" s="16" t="s">
        <v>134</v>
      </c>
      <c r="BC5" s="16" t="s">
        <v>134</v>
      </c>
      <c r="BD5" s="16" t="s">
        <v>134</v>
      </c>
      <c r="BE5" s="16" t="s">
        <v>134</v>
      </c>
      <c r="BF5" s="16" t="s">
        <v>134</v>
      </c>
      <c r="BG5" s="16" t="s">
        <v>134</v>
      </c>
      <c r="BH5" s="16" t="s">
        <v>134</v>
      </c>
      <c r="BI5" s="16" t="s">
        <v>134</v>
      </c>
      <c r="BJ5" s="16" t="s">
        <v>134</v>
      </c>
      <c r="BK5" s="16" t="s">
        <v>134</v>
      </c>
      <c r="BL5" s="16" t="s">
        <v>134</v>
      </c>
      <c r="BM5" s="16" t="s">
        <v>134</v>
      </c>
      <c r="BN5" s="16" t="s">
        <v>134</v>
      </c>
      <c r="BO5" s="16" t="s">
        <v>134</v>
      </c>
      <c r="BP5" s="16" t="s">
        <v>134</v>
      </c>
      <c r="BQ5" s="16" t="s">
        <v>134</v>
      </c>
      <c r="BR5" s="16" t="s">
        <v>134</v>
      </c>
      <c r="BS5" s="16" t="s">
        <v>134</v>
      </c>
      <c r="BT5" s="16" t="s">
        <v>134</v>
      </c>
      <c r="BU5" s="16" t="s">
        <v>134</v>
      </c>
      <c r="BV5" s="16" t="s">
        <v>134</v>
      </c>
      <c r="BW5" s="16" t="s">
        <v>134</v>
      </c>
      <c r="BX5" s="16" t="s">
        <v>134</v>
      </c>
      <c r="BY5" s="16" t="s">
        <v>134</v>
      </c>
      <c r="BZ5" s="16" t="s">
        <v>134</v>
      </c>
      <c r="CA5" s="16" t="s">
        <v>134</v>
      </c>
      <c r="CB5" s="16" t="s">
        <v>134</v>
      </c>
      <c r="CC5" s="16" t="s">
        <v>134</v>
      </c>
      <c r="CD5" s="16" t="s">
        <v>134</v>
      </c>
      <c r="CE5" s="16" t="s">
        <v>134</v>
      </c>
      <c r="CF5" s="16" t="s">
        <v>134</v>
      </c>
      <c r="CG5" s="16" t="s">
        <v>134</v>
      </c>
      <c r="CH5" s="16" t="s">
        <v>134</v>
      </c>
      <c r="CI5" s="16" t="s">
        <v>134</v>
      </c>
      <c r="CJ5" s="16" t="s">
        <v>134</v>
      </c>
      <c r="CK5" s="16" t="s">
        <v>134</v>
      </c>
      <c r="CL5" s="16" t="s">
        <v>134</v>
      </c>
      <c r="CM5" s="16" t="s">
        <v>134</v>
      </c>
      <c r="CN5" s="16" t="s">
        <v>134</v>
      </c>
      <c r="CO5" s="16" t="s">
        <v>134</v>
      </c>
      <c r="CP5" s="16" t="s">
        <v>134</v>
      </c>
      <c r="CQ5" s="16" t="s">
        <v>134</v>
      </c>
      <c r="CR5" s="16" t="s">
        <v>134</v>
      </c>
      <c r="CS5" s="16" t="s">
        <v>134</v>
      </c>
      <c r="CT5" s="16" t="s">
        <v>134</v>
      </c>
      <c r="CU5" s="16" t="s">
        <v>134</v>
      </c>
      <c r="CV5" s="16" t="s">
        <v>134</v>
      </c>
      <c r="CW5" s="16" t="s">
        <v>134</v>
      </c>
      <c r="CX5" s="16" t="s">
        <v>134</v>
      </c>
      <c r="CY5" s="16" t="s">
        <v>134</v>
      </c>
      <c r="CZ5" s="16" t="s">
        <v>134</v>
      </c>
    </row>
    <row r="6" spans="1:104">
      <c r="B6" s="28"/>
      <c r="C6" s="14" t="s">
        <v>37</v>
      </c>
      <c r="D6" s="16">
        <v>22.15</v>
      </c>
      <c r="E6" s="16">
        <v>22.67</v>
      </c>
      <c r="F6" s="16">
        <v>23.22</v>
      </c>
      <c r="G6" s="16">
        <v>23.79</v>
      </c>
      <c r="H6" s="16">
        <v>24.38</v>
      </c>
      <c r="I6" s="16">
        <v>25</v>
      </c>
      <c r="J6" s="16">
        <v>25.65</v>
      </c>
      <c r="K6" s="16">
        <v>26.33</v>
      </c>
      <c r="L6" s="16">
        <v>27.05</v>
      </c>
      <c r="M6" s="16">
        <v>27.8</v>
      </c>
      <c r="N6" s="16">
        <v>28.59</v>
      </c>
      <c r="O6" s="16">
        <v>29.43</v>
      </c>
      <c r="P6" s="16">
        <v>30.32</v>
      </c>
      <c r="Q6" s="16">
        <v>31.27</v>
      </c>
      <c r="R6" s="16">
        <v>32.270000000000003</v>
      </c>
      <c r="S6" s="16">
        <v>33.340000000000003</v>
      </c>
      <c r="T6" s="16">
        <v>34.49</v>
      </c>
      <c r="U6" s="16">
        <v>35.72</v>
      </c>
      <c r="V6" s="16">
        <v>37.049999999999997</v>
      </c>
      <c r="W6" s="16">
        <v>38.479999999999997</v>
      </c>
      <c r="X6" s="16">
        <v>40.04</v>
      </c>
      <c r="Y6" s="16">
        <v>41.74</v>
      </c>
      <c r="Z6" s="16">
        <v>43.61</v>
      </c>
      <c r="AA6" s="16">
        <v>45.66</v>
      </c>
      <c r="AB6" s="16">
        <v>47.94</v>
      </c>
      <c r="AC6" s="16">
        <v>50.5</v>
      </c>
      <c r="AD6" s="16">
        <v>53.38</v>
      </c>
      <c r="AE6" s="16">
        <v>56.66</v>
      </c>
      <c r="AF6" s="16">
        <v>60.44</v>
      </c>
      <c r="AG6" s="16">
        <v>64.86</v>
      </c>
      <c r="AH6" s="16">
        <v>70.13</v>
      </c>
      <c r="AI6" s="16">
        <v>76.540000000000006</v>
      </c>
      <c r="AJ6" s="16">
        <v>84.57</v>
      </c>
      <c r="AK6" s="16">
        <v>95.01</v>
      </c>
      <c r="AL6" s="16">
        <v>109.4</v>
      </c>
      <c r="AM6" s="16">
        <v>130.80000000000001</v>
      </c>
      <c r="AN6" s="16">
        <v>168.2</v>
      </c>
      <c r="AO6" s="16">
        <v>260.5</v>
      </c>
      <c r="AP6" s="16" t="s">
        <v>134</v>
      </c>
      <c r="AQ6" s="16" t="s">
        <v>134</v>
      </c>
      <c r="AR6" s="16" t="s">
        <v>134</v>
      </c>
      <c r="AS6" s="16" t="s">
        <v>134</v>
      </c>
      <c r="AT6" s="16" t="s">
        <v>134</v>
      </c>
      <c r="AU6" s="16" t="s">
        <v>134</v>
      </c>
      <c r="AV6" s="16" t="s">
        <v>134</v>
      </c>
      <c r="AW6" s="16" t="s">
        <v>134</v>
      </c>
      <c r="AX6" s="16" t="s">
        <v>134</v>
      </c>
      <c r="AY6" s="16" t="s">
        <v>134</v>
      </c>
      <c r="AZ6" s="16" t="s">
        <v>134</v>
      </c>
      <c r="BA6" s="16" t="s">
        <v>134</v>
      </c>
      <c r="BB6" s="16" t="s">
        <v>134</v>
      </c>
      <c r="BC6" s="16" t="s">
        <v>134</v>
      </c>
      <c r="BD6" s="16" t="s">
        <v>134</v>
      </c>
      <c r="BE6" s="16" t="s">
        <v>134</v>
      </c>
      <c r="BF6" s="16" t="s">
        <v>134</v>
      </c>
      <c r="BG6" s="16" t="s">
        <v>134</v>
      </c>
      <c r="BH6" s="16" t="s">
        <v>134</v>
      </c>
      <c r="BI6" s="16" t="s">
        <v>134</v>
      </c>
      <c r="BJ6" s="16" t="s">
        <v>134</v>
      </c>
      <c r="BK6" s="16" t="s">
        <v>134</v>
      </c>
      <c r="BL6" s="16" t="s">
        <v>134</v>
      </c>
      <c r="BM6" s="16" t="s">
        <v>134</v>
      </c>
      <c r="BN6" s="16" t="s">
        <v>134</v>
      </c>
      <c r="BO6" s="16" t="s">
        <v>134</v>
      </c>
      <c r="BP6" s="16" t="s">
        <v>134</v>
      </c>
      <c r="BQ6" s="16" t="s">
        <v>134</v>
      </c>
      <c r="BR6" s="16" t="s">
        <v>134</v>
      </c>
      <c r="BS6" s="16" t="s">
        <v>134</v>
      </c>
      <c r="BT6" s="16" t="s">
        <v>134</v>
      </c>
      <c r="BU6" s="16" t="s">
        <v>134</v>
      </c>
      <c r="BV6" s="16" t="s">
        <v>134</v>
      </c>
      <c r="BW6" s="16" t="s">
        <v>134</v>
      </c>
      <c r="BX6" s="16" t="s">
        <v>134</v>
      </c>
      <c r="BY6" s="16" t="s">
        <v>134</v>
      </c>
      <c r="BZ6" s="16" t="s">
        <v>134</v>
      </c>
      <c r="CA6" s="16" t="s">
        <v>134</v>
      </c>
      <c r="CB6" s="16" t="s">
        <v>134</v>
      </c>
      <c r="CC6" s="16" t="s">
        <v>134</v>
      </c>
      <c r="CD6" s="16" t="s">
        <v>134</v>
      </c>
      <c r="CE6" s="16" t="s">
        <v>134</v>
      </c>
      <c r="CF6" s="16" t="s">
        <v>134</v>
      </c>
      <c r="CG6" s="16" t="s">
        <v>134</v>
      </c>
      <c r="CH6" s="16" t="s">
        <v>134</v>
      </c>
      <c r="CI6" s="16" t="s">
        <v>134</v>
      </c>
      <c r="CJ6" s="16" t="s">
        <v>134</v>
      </c>
      <c r="CK6" s="16" t="s">
        <v>134</v>
      </c>
      <c r="CL6" s="16" t="s">
        <v>134</v>
      </c>
      <c r="CM6" s="16" t="s">
        <v>134</v>
      </c>
      <c r="CN6" s="16" t="s">
        <v>134</v>
      </c>
      <c r="CO6" s="16" t="s">
        <v>134</v>
      </c>
      <c r="CP6" s="16" t="s">
        <v>134</v>
      </c>
      <c r="CQ6" s="16" t="s">
        <v>134</v>
      </c>
      <c r="CR6" s="16" t="s">
        <v>134</v>
      </c>
      <c r="CS6" s="16" t="s">
        <v>134</v>
      </c>
      <c r="CT6" s="16" t="s">
        <v>134</v>
      </c>
      <c r="CU6" s="16" t="s">
        <v>134</v>
      </c>
      <c r="CV6" s="16" t="s">
        <v>134</v>
      </c>
      <c r="CW6" s="16" t="s">
        <v>134</v>
      </c>
      <c r="CX6" s="16" t="s">
        <v>134</v>
      </c>
      <c r="CY6" s="16" t="s">
        <v>134</v>
      </c>
      <c r="CZ6" s="16" t="s">
        <v>134</v>
      </c>
    </row>
    <row r="7" spans="1:104">
      <c r="B7" s="28"/>
      <c r="C7" s="14" t="s">
        <v>38</v>
      </c>
      <c r="D7" s="16">
        <v>17.29</v>
      </c>
      <c r="E7" s="16">
        <v>17.7</v>
      </c>
      <c r="F7" s="16">
        <v>18.12</v>
      </c>
      <c r="G7" s="16">
        <v>18.559999999999999</v>
      </c>
      <c r="H7" s="16">
        <v>19.02</v>
      </c>
      <c r="I7" s="16">
        <v>19.5</v>
      </c>
      <c r="J7" s="16">
        <v>20</v>
      </c>
      <c r="K7" s="16">
        <v>20.52</v>
      </c>
      <c r="L7" s="16">
        <v>21.07</v>
      </c>
      <c r="M7" s="16">
        <v>21.65</v>
      </c>
      <c r="N7" s="16">
        <v>22.26</v>
      </c>
      <c r="O7" s="16">
        <v>22.9</v>
      </c>
      <c r="P7" s="16">
        <v>23.58</v>
      </c>
      <c r="Q7" s="16">
        <v>24.3</v>
      </c>
      <c r="R7" s="16">
        <v>25.06</v>
      </c>
      <c r="S7" s="16">
        <v>25.87</v>
      </c>
      <c r="T7" s="16">
        <v>26.74</v>
      </c>
      <c r="U7" s="16">
        <v>27.67</v>
      </c>
      <c r="V7" s="16">
        <v>28.67</v>
      </c>
      <c r="W7" s="16">
        <v>29.74</v>
      </c>
      <c r="X7" s="16">
        <v>30.9</v>
      </c>
      <c r="Y7" s="16">
        <v>32.17</v>
      </c>
      <c r="Z7" s="16">
        <v>33.549999999999997</v>
      </c>
      <c r="AA7" s="16">
        <v>35.06</v>
      </c>
      <c r="AB7" s="16">
        <v>36.729999999999997</v>
      </c>
      <c r="AC7" s="16">
        <v>38.590000000000003</v>
      </c>
      <c r="AD7" s="16">
        <v>40.67</v>
      </c>
      <c r="AE7" s="16">
        <v>43.01</v>
      </c>
      <c r="AF7" s="16">
        <v>45.69</v>
      </c>
      <c r="AG7" s="16">
        <v>48.78</v>
      </c>
      <c r="AH7" s="16">
        <v>52.41</v>
      </c>
      <c r="AI7" s="16">
        <v>56.74</v>
      </c>
      <c r="AJ7" s="16">
        <v>62.02</v>
      </c>
      <c r="AK7" s="16">
        <v>68.67</v>
      </c>
      <c r="AL7" s="16">
        <v>77.38</v>
      </c>
      <c r="AM7" s="16">
        <v>89.46</v>
      </c>
      <c r="AN7" s="16">
        <v>107.8</v>
      </c>
      <c r="AO7" s="16">
        <v>140.69999999999999</v>
      </c>
      <c r="AP7" s="16">
        <v>229.8</v>
      </c>
      <c r="AQ7" s="16" t="s">
        <v>134</v>
      </c>
      <c r="AR7" s="16" t="s">
        <v>134</v>
      </c>
      <c r="AS7" s="16" t="s">
        <v>134</v>
      </c>
      <c r="AT7" s="16" t="s">
        <v>134</v>
      </c>
      <c r="AU7" s="16" t="s">
        <v>134</v>
      </c>
      <c r="AV7" s="16" t="s">
        <v>134</v>
      </c>
      <c r="AW7" s="16" t="s">
        <v>134</v>
      </c>
      <c r="AX7" s="16" t="s">
        <v>134</v>
      </c>
      <c r="AY7" s="16" t="s">
        <v>134</v>
      </c>
      <c r="AZ7" s="16" t="s">
        <v>134</v>
      </c>
      <c r="BA7" s="16" t="s">
        <v>134</v>
      </c>
      <c r="BB7" s="16" t="s">
        <v>134</v>
      </c>
      <c r="BC7" s="16" t="s">
        <v>134</v>
      </c>
      <c r="BD7" s="16" t="s">
        <v>134</v>
      </c>
      <c r="BE7" s="16" t="s">
        <v>134</v>
      </c>
      <c r="BF7" s="16" t="s">
        <v>134</v>
      </c>
      <c r="BG7" s="16" t="s">
        <v>134</v>
      </c>
      <c r="BH7" s="16" t="s">
        <v>134</v>
      </c>
      <c r="BI7" s="16" t="s">
        <v>134</v>
      </c>
      <c r="BJ7" s="16" t="s">
        <v>134</v>
      </c>
      <c r="BK7" s="16" t="s">
        <v>134</v>
      </c>
      <c r="BL7" s="16" t="s">
        <v>134</v>
      </c>
      <c r="BM7" s="16" t="s">
        <v>134</v>
      </c>
      <c r="BN7" s="16" t="s">
        <v>134</v>
      </c>
      <c r="BO7" s="16" t="s">
        <v>134</v>
      </c>
      <c r="BP7" s="16" t="s">
        <v>134</v>
      </c>
      <c r="BQ7" s="16" t="s">
        <v>134</v>
      </c>
      <c r="BR7" s="16" t="s">
        <v>134</v>
      </c>
      <c r="BS7" s="16" t="s">
        <v>134</v>
      </c>
      <c r="BT7" s="16" t="s">
        <v>134</v>
      </c>
      <c r="BU7" s="16" t="s">
        <v>134</v>
      </c>
      <c r="BV7" s="16" t="s">
        <v>134</v>
      </c>
      <c r="BW7" s="16" t="s">
        <v>134</v>
      </c>
      <c r="BX7" s="16" t="s">
        <v>134</v>
      </c>
      <c r="BY7" s="16" t="s">
        <v>134</v>
      </c>
      <c r="BZ7" s="16" t="s">
        <v>134</v>
      </c>
      <c r="CA7" s="16" t="s">
        <v>134</v>
      </c>
      <c r="CB7" s="16" t="s">
        <v>134</v>
      </c>
      <c r="CC7" s="16" t="s">
        <v>134</v>
      </c>
      <c r="CD7" s="16" t="s">
        <v>134</v>
      </c>
      <c r="CE7" s="16" t="s">
        <v>134</v>
      </c>
      <c r="CF7" s="16" t="s">
        <v>134</v>
      </c>
      <c r="CG7" s="16" t="s">
        <v>134</v>
      </c>
      <c r="CH7" s="16" t="s">
        <v>134</v>
      </c>
      <c r="CI7" s="16" t="s">
        <v>134</v>
      </c>
      <c r="CJ7" s="16" t="s">
        <v>134</v>
      </c>
      <c r="CK7" s="16" t="s">
        <v>134</v>
      </c>
      <c r="CL7" s="16" t="s">
        <v>134</v>
      </c>
      <c r="CM7" s="16" t="s">
        <v>134</v>
      </c>
      <c r="CN7" s="16" t="s">
        <v>134</v>
      </c>
      <c r="CO7" s="16" t="s">
        <v>134</v>
      </c>
      <c r="CP7" s="16" t="s">
        <v>134</v>
      </c>
      <c r="CQ7" s="16" t="s">
        <v>134</v>
      </c>
      <c r="CR7" s="16" t="s">
        <v>134</v>
      </c>
      <c r="CS7" s="16" t="s">
        <v>134</v>
      </c>
      <c r="CT7" s="16" t="s">
        <v>134</v>
      </c>
      <c r="CU7" s="16" t="s">
        <v>134</v>
      </c>
      <c r="CV7" s="16" t="s">
        <v>134</v>
      </c>
      <c r="CW7" s="16" t="s">
        <v>134</v>
      </c>
      <c r="CX7" s="16" t="s">
        <v>134</v>
      </c>
      <c r="CY7" s="16" t="s">
        <v>134</v>
      </c>
      <c r="CZ7" s="16" t="s">
        <v>134</v>
      </c>
    </row>
    <row r="8" spans="1:104">
      <c r="B8" s="28"/>
      <c r="C8" s="14" t="s">
        <v>39</v>
      </c>
      <c r="D8" s="16">
        <v>14.06</v>
      </c>
      <c r="E8" s="16">
        <v>14.39</v>
      </c>
      <c r="F8" s="16">
        <v>14.73</v>
      </c>
      <c r="G8" s="16">
        <v>15.09</v>
      </c>
      <c r="H8" s="16">
        <v>15.46</v>
      </c>
      <c r="I8" s="16">
        <v>15.84</v>
      </c>
      <c r="J8" s="16">
        <v>16.25</v>
      </c>
      <c r="K8" s="16">
        <v>16.670000000000002</v>
      </c>
      <c r="L8" s="16">
        <v>17.11</v>
      </c>
      <c r="M8" s="16">
        <v>17.57</v>
      </c>
      <c r="N8" s="16">
        <v>18.059999999999999</v>
      </c>
      <c r="O8" s="16">
        <v>18.57</v>
      </c>
      <c r="P8" s="16">
        <v>19.11</v>
      </c>
      <c r="Q8" s="16">
        <v>19.68</v>
      </c>
      <c r="R8" s="16">
        <v>20.28</v>
      </c>
      <c r="S8" s="16">
        <v>20.93</v>
      </c>
      <c r="T8" s="16">
        <v>21.61</v>
      </c>
      <c r="U8" s="16">
        <v>22.34</v>
      </c>
      <c r="V8" s="16">
        <v>23.12</v>
      </c>
      <c r="W8" s="16">
        <v>23.97</v>
      </c>
      <c r="X8" s="16">
        <v>24.87</v>
      </c>
      <c r="Y8" s="16">
        <v>25.86</v>
      </c>
      <c r="Z8" s="16">
        <v>26.92</v>
      </c>
      <c r="AA8" s="16">
        <v>28.09</v>
      </c>
      <c r="AB8" s="16">
        <v>29.37</v>
      </c>
      <c r="AC8" s="16">
        <v>30.78</v>
      </c>
      <c r="AD8" s="16">
        <v>32.36</v>
      </c>
      <c r="AE8" s="16">
        <v>34.119999999999997</v>
      </c>
      <c r="AF8" s="16">
        <v>36.119999999999997</v>
      </c>
      <c r="AG8" s="16">
        <v>38.39</v>
      </c>
      <c r="AH8" s="16">
        <v>41.03</v>
      </c>
      <c r="AI8" s="16">
        <v>44.13</v>
      </c>
      <c r="AJ8" s="16">
        <v>47.84</v>
      </c>
      <c r="AK8" s="16">
        <v>52.39</v>
      </c>
      <c r="AL8" s="16">
        <v>58.14</v>
      </c>
      <c r="AM8" s="16">
        <v>65.709999999999994</v>
      </c>
      <c r="AN8" s="16">
        <v>76.34</v>
      </c>
      <c r="AO8" s="16">
        <v>92.77</v>
      </c>
      <c r="AP8" s="16">
        <v>123.3</v>
      </c>
      <c r="AQ8" s="16">
        <v>216.7</v>
      </c>
      <c r="AR8" s="16" t="s">
        <v>134</v>
      </c>
      <c r="AS8" s="16" t="s">
        <v>134</v>
      </c>
      <c r="AT8" s="16" t="s">
        <v>134</v>
      </c>
      <c r="AU8" s="16" t="s">
        <v>134</v>
      </c>
      <c r="AV8" s="16" t="s">
        <v>134</v>
      </c>
      <c r="AW8" s="16" t="s">
        <v>134</v>
      </c>
      <c r="AX8" s="16" t="s">
        <v>134</v>
      </c>
      <c r="AY8" s="16" t="s">
        <v>134</v>
      </c>
      <c r="AZ8" s="16" t="s">
        <v>134</v>
      </c>
      <c r="BA8" s="16" t="s">
        <v>134</v>
      </c>
      <c r="BB8" s="16" t="s">
        <v>134</v>
      </c>
      <c r="BC8" s="16" t="s">
        <v>134</v>
      </c>
      <c r="BD8" s="16" t="s">
        <v>134</v>
      </c>
      <c r="BE8" s="16" t="s">
        <v>134</v>
      </c>
      <c r="BF8" s="16" t="s">
        <v>134</v>
      </c>
      <c r="BG8" s="16" t="s">
        <v>134</v>
      </c>
      <c r="BH8" s="16" t="s">
        <v>134</v>
      </c>
      <c r="BI8" s="16" t="s">
        <v>134</v>
      </c>
      <c r="BJ8" s="16" t="s">
        <v>134</v>
      </c>
      <c r="BK8" s="16" t="s">
        <v>134</v>
      </c>
      <c r="BL8" s="16" t="s">
        <v>134</v>
      </c>
      <c r="BM8" s="16" t="s">
        <v>134</v>
      </c>
      <c r="BN8" s="16" t="s">
        <v>134</v>
      </c>
      <c r="BO8" s="16" t="s">
        <v>134</v>
      </c>
      <c r="BP8" s="16" t="s">
        <v>134</v>
      </c>
      <c r="BQ8" s="16" t="s">
        <v>134</v>
      </c>
      <c r="BR8" s="16" t="s">
        <v>134</v>
      </c>
      <c r="BS8" s="16" t="s">
        <v>134</v>
      </c>
      <c r="BT8" s="16" t="s">
        <v>134</v>
      </c>
      <c r="BU8" s="16" t="s">
        <v>134</v>
      </c>
      <c r="BV8" s="16" t="s">
        <v>134</v>
      </c>
      <c r="BW8" s="16" t="s">
        <v>134</v>
      </c>
      <c r="BX8" s="16" t="s">
        <v>134</v>
      </c>
      <c r="BY8" s="16" t="s">
        <v>134</v>
      </c>
      <c r="BZ8" s="16" t="s">
        <v>134</v>
      </c>
      <c r="CA8" s="16" t="s">
        <v>134</v>
      </c>
      <c r="CB8" s="16" t="s">
        <v>134</v>
      </c>
      <c r="CC8" s="16" t="s">
        <v>134</v>
      </c>
      <c r="CD8" s="16" t="s">
        <v>134</v>
      </c>
      <c r="CE8" s="16" t="s">
        <v>134</v>
      </c>
      <c r="CF8" s="16" t="s">
        <v>134</v>
      </c>
      <c r="CG8" s="16" t="s">
        <v>134</v>
      </c>
      <c r="CH8" s="16" t="s">
        <v>134</v>
      </c>
      <c r="CI8" s="16" t="s">
        <v>134</v>
      </c>
      <c r="CJ8" s="16" t="s">
        <v>134</v>
      </c>
      <c r="CK8" s="16" t="s">
        <v>134</v>
      </c>
      <c r="CL8" s="16" t="s">
        <v>134</v>
      </c>
      <c r="CM8" s="16" t="s">
        <v>134</v>
      </c>
      <c r="CN8" s="16" t="s">
        <v>134</v>
      </c>
      <c r="CO8" s="16" t="s">
        <v>134</v>
      </c>
      <c r="CP8" s="16" t="s">
        <v>134</v>
      </c>
      <c r="CQ8" s="16" t="s">
        <v>134</v>
      </c>
      <c r="CR8" s="16" t="s">
        <v>134</v>
      </c>
      <c r="CS8" s="16" t="s">
        <v>134</v>
      </c>
      <c r="CT8" s="16" t="s">
        <v>134</v>
      </c>
      <c r="CU8" s="16" t="s">
        <v>134</v>
      </c>
      <c r="CV8" s="16" t="s">
        <v>134</v>
      </c>
      <c r="CW8" s="16" t="s">
        <v>134</v>
      </c>
      <c r="CX8" s="16" t="s">
        <v>134</v>
      </c>
      <c r="CY8" s="16" t="s">
        <v>134</v>
      </c>
      <c r="CZ8" s="16" t="s">
        <v>134</v>
      </c>
    </row>
    <row r="9" spans="1:104">
      <c r="B9" s="28"/>
      <c r="C9" s="14" t="s">
        <v>40</v>
      </c>
      <c r="D9" s="16">
        <v>11.76</v>
      </c>
      <c r="E9" s="16">
        <v>12.03</v>
      </c>
      <c r="F9" s="16">
        <v>12.32</v>
      </c>
      <c r="G9" s="16">
        <v>12.61</v>
      </c>
      <c r="H9" s="16">
        <v>12.92</v>
      </c>
      <c r="I9" s="16">
        <v>13.24</v>
      </c>
      <c r="J9" s="16">
        <v>13.57</v>
      </c>
      <c r="K9" s="16">
        <v>13.92</v>
      </c>
      <c r="L9" s="16">
        <v>14.29</v>
      </c>
      <c r="M9" s="16">
        <v>14.67</v>
      </c>
      <c r="N9" s="16">
        <v>15.07</v>
      </c>
      <c r="O9" s="16">
        <v>15.49</v>
      </c>
      <c r="P9" s="16">
        <v>15.93</v>
      </c>
      <c r="Q9" s="16">
        <v>16.399999999999999</v>
      </c>
      <c r="R9" s="16">
        <v>16.89</v>
      </c>
      <c r="S9" s="16">
        <v>17.420000000000002</v>
      </c>
      <c r="T9" s="16">
        <v>17.97</v>
      </c>
      <c r="U9" s="16">
        <v>18.57</v>
      </c>
      <c r="V9" s="16">
        <v>19.2</v>
      </c>
      <c r="W9" s="16">
        <v>19.88</v>
      </c>
      <c r="X9" s="16">
        <v>20.61</v>
      </c>
      <c r="Y9" s="16">
        <v>21.4</v>
      </c>
      <c r="Z9" s="16">
        <v>22.25</v>
      </c>
      <c r="AA9" s="16">
        <v>23.18</v>
      </c>
      <c r="AB9" s="16">
        <v>24.19</v>
      </c>
      <c r="AC9" s="16">
        <v>25.31</v>
      </c>
      <c r="AD9" s="16">
        <v>26.54</v>
      </c>
      <c r="AE9" s="16">
        <v>27.91</v>
      </c>
      <c r="AF9" s="16">
        <v>29.45</v>
      </c>
      <c r="AG9" s="16">
        <v>31.2</v>
      </c>
      <c r="AH9" s="16">
        <v>33.200000000000003</v>
      </c>
      <c r="AI9" s="16">
        <v>35.51</v>
      </c>
      <c r="AJ9" s="16">
        <v>38.24</v>
      </c>
      <c r="AK9" s="16">
        <v>41.52</v>
      </c>
      <c r="AL9" s="16">
        <v>45.55</v>
      </c>
      <c r="AM9" s="16">
        <v>50.67</v>
      </c>
      <c r="AN9" s="16">
        <v>57.47</v>
      </c>
      <c r="AO9" s="16">
        <v>67.13</v>
      </c>
      <c r="AP9" s="16">
        <v>82.35</v>
      </c>
      <c r="AQ9" s="16">
        <v>111.8</v>
      </c>
      <c r="AR9" s="16">
        <v>219.1</v>
      </c>
      <c r="AS9" s="16" t="s">
        <v>134</v>
      </c>
      <c r="AT9" s="16" t="s">
        <v>134</v>
      </c>
      <c r="AU9" s="16" t="s">
        <v>134</v>
      </c>
      <c r="AV9" s="16" t="s">
        <v>134</v>
      </c>
      <c r="AW9" s="16" t="s">
        <v>134</v>
      </c>
      <c r="AX9" s="16" t="s">
        <v>134</v>
      </c>
      <c r="AY9" s="16" t="s">
        <v>134</v>
      </c>
      <c r="AZ9" s="16" t="s">
        <v>134</v>
      </c>
      <c r="BA9" s="16" t="s">
        <v>134</v>
      </c>
      <c r="BB9" s="16" t="s">
        <v>134</v>
      </c>
      <c r="BC9" s="16" t="s">
        <v>134</v>
      </c>
      <c r="BD9" s="16" t="s">
        <v>134</v>
      </c>
      <c r="BE9" s="16" t="s">
        <v>134</v>
      </c>
      <c r="BF9" s="16" t="s">
        <v>134</v>
      </c>
      <c r="BG9" s="16" t="s">
        <v>134</v>
      </c>
      <c r="BH9" s="16" t="s">
        <v>134</v>
      </c>
      <c r="BI9" s="16" t="s">
        <v>134</v>
      </c>
      <c r="BJ9" s="16" t="s">
        <v>134</v>
      </c>
      <c r="BK9" s="16" t="s">
        <v>134</v>
      </c>
      <c r="BL9" s="16" t="s">
        <v>134</v>
      </c>
      <c r="BM9" s="16" t="s">
        <v>134</v>
      </c>
      <c r="BN9" s="16" t="s">
        <v>134</v>
      </c>
      <c r="BO9" s="16" t="s">
        <v>134</v>
      </c>
      <c r="BP9" s="16" t="s">
        <v>134</v>
      </c>
      <c r="BQ9" s="16" t="s">
        <v>134</v>
      </c>
      <c r="BR9" s="16" t="s">
        <v>134</v>
      </c>
      <c r="BS9" s="16" t="s">
        <v>134</v>
      </c>
      <c r="BT9" s="16" t="s">
        <v>134</v>
      </c>
      <c r="BU9" s="16" t="s">
        <v>134</v>
      </c>
      <c r="BV9" s="16" t="s">
        <v>134</v>
      </c>
      <c r="BW9" s="16" t="s">
        <v>134</v>
      </c>
      <c r="BX9" s="16" t="s">
        <v>134</v>
      </c>
      <c r="BY9" s="16" t="s">
        <v>134</v>
      </c>
      <c r="BZ9" s="16" t="s">
        <v>134</v>
      </c>
      <c r="CA9" s="16" t="s">
        <v>134</v>
      </c>
      <c r="CB9" s="16" t="s">
        <v>134</v>
      </c>
      <c r="CC9" s="16" t="s">
        <v>134</v>
      </c>
      <c r="CD9" s="16" t="s">
        <v>134</v>
      </c>
      <c r="CE9" s="16" t="s">
        <v>134</v>
      </c>
      <c r="CF9" s="16" t="s">
        <v>134</v>
      </c>
      <c r="CG9" s="16" t="s">
        <v>134</v>
      </c>
      <c r="CH9" s="16" t="s">
        <v>134</v>
      </c>
      <c r="CI9" s="16" t="s">
        <v>134</v>
      </c>
      <c r="CJ9" s="16" t="s">
        <v>134</v>
      </c>
      <c r="CK9" s="16" t="s">
        <v>134</v>
      </c>
      <c r="CL9" s="16" t="s">
        <v>134</v>
      </c>
      <c r="CM9" s="16" t="s">
        <v>134</v>
      </c>
      <c r="CN9" s="16" t="s">
        <v>134</v>
      </c>
      <c r="CO9" s="16" t="s">
        <v>134</v>
      </c>
      <c r="CP9" s="16" t="s">
        <v>134</v>
      </c>
      <c r="CQ9" s="16" t="s">
        <v>134</v>
      </c>
      <c r="CR9" s="16" t="s">
        <v>134</v>
      </c>
      <c r="CS9" s="16" t="s">
        <v>134</v>
      </c>
      <c r="CT9" s="16" t="s">
        <v>134</v>
      </c>
      <c r="CU9" s="16" t="s">
        <v>134</v>
      </c>
      <c r="CV9" s="16" t="s">
        <v>134</v>
      </c>
      <c r="CW9" s="16" t="s">
        <v>134</v>
      </c>
      <c r="CX9" s="16" t="s">
        <v>134</v>
      </c>
      <c r="CY9" s="16" t="s">
        <v>134</v>
      </c>
      <c r="CZ9" s="16" t="s">
        <v>134</v>
      </c>
    </row>
    <row r="10" spans="1:104">
      <c r="B10" s="28"/>
      <c r="C10" s="14" t="s">
        <v>41</v>
      </c>
      <c r="D10" s="16">
        <v>10.039999999999999</v>
      </c>
      <c r="E10" s="16">
        <v>10.27</v>
      </c>
      <c r="F10" s="16">
        <v>10.51</v>
      </c>
      <c r="G10" s="16">
        <v>10.76</v>
      </c>
      <c r="H10" s="16">
        <v>11.02</v>
      </c>
      <c r="I10" s="16">
        <v>11.29</v>
      </c>
      <c r="J10" s="16">
        <v>11.58</v>
      </c>
      <c r="K10" s="16">
        <v>11.87</v>
      </c>
      <c r="L10" s="16">
        <v>12.18</v>
      </c>
      <c r="M10" s="16">
        <v>12.5</v>
      </c>
      <c r="N10" s="16">
        <v>12.84</v>
      </c>
      <c r="O10" s="16">
        <v>13.19</v>
      </c>
      <c r="P10" s="16">
        <v>13.56</v>
      </c>
      <c r="Q10" s="16">
        <v>13.95</v>
      </c>
      <c r="R10" s="16">
        <v>14.37</v>
      </c>
      <c r="S10" s="16">
        <v>14.8</v>
      </c>
      <c r="T10" s="16">
        <v>15.27</v>
      </c>
      <c r="U10" s="16">
        <v>15.76</v>
      </c>
      <c r="V10" s="16">
        <v>16.29</v>
      </c>
      <c r="W10" s="16">
        <v>16.850000000000001</v>
      </c>
      <c r="X10" s="16">
        <v>17.45</v>
      </c>
      <c r="Y10" s="16">
        <v>18.100000000000001</v>
      </c>
      <c r="Z10" s="16">
        <v>18.79</v>
      </c>
      <c r="AA10" s="16">
        <v>19.55</v>
      </c>
      <c r="AB10" s="16">
        <v>20.38</v>
      </c>
      <c r="AC10" s="16">
        <v>21.28</v>
      </c>
      <c r="AD10" s="16">
        <v>22.27</v>
      </c>
      <c r="AE10" s="16">
        <v>23.37</v>
      </c>
      <c r="AF10" s="16">
        <v>24.59</v>
      </c>
      <c r="AG10" s="16">
        <v>25.96</v>
      </c>
      <c r="AH10" s="16">
        <v>27.52</v>
      </c>
      <c r="AI10" s="16">
        <v>29.31</v>
      </c>
      <c r="AJ10" s="16">
        <v>31.39</v>
      </c>
      <c r="AK10" s="16">
        <v>33.840000000000003</v>
      </c>
      <c r="AL10" s="16">
        <v>36.799999999999997</v>
      </c>
      <c r="AM10" s="16">
        <v>40.450000000000003</v>
      </c>
      <c r="AN10" s="16">
        <v>45.12</v>
      </c>
      <c r="AO10" s="16">
        <v>51.38</v>
      </c>
      <c r="AP10" s="16">
        <v>60.37</v>
      </c>
      <c r="AQ10" s="16">
        <v>74.88</v>
      </c>
      <c r="AR10" s="16">
        <v>104.4</v>
      </c>
      <c r="AS10" s="16">
        <v>245.5</v>
      </c>
      <c r="AT10" s="16" t="s">
        <v>134</v>
      </c>
      <c r="AU10" s="16" t="s">
        <v>134</v>
      </c>
      <c r="AV10" s="16" t="s">
        <v>134</v>
      </c>
      <c r="AW10" s="16" t="s">
        <v>134</v>
      </c>
      <c r="AX10" s="16" t="s">
        <v>134</v>
      </c>
      <c r="AY10" s="16" t="s">
        <v>134</v>
      </c>
      <c r="AZ10" s="16" t="s">
        <v>134</v>
      </c>
      <c r="BA10" s="16" t="s">
        <v>134</v>
      </c>
      <c r="BB10" s="16" t="s">
        <v>134</v>
      </c>
      <c r="BC10" s="16" t="s">
        <v>134</v>
      </c>
      <c r="BD10" s="16" t="s">
        <v>134</v>
      </c>
      <c r="BE10" s="16" t="s">
        <v>134</v>
      </c>
      <c r="BF10" s="16" t="s">
        <v>134</v>
      </c>
      <c r="BG10" s="16" t="s">
        <v>134</v>
      </c>
      <c r="BH10" s="16" t="s">
        <v>134</v>
      </c>
      <c r="BI10" s="16" t="s">
        <v>134</v>
      </c>
      <c r="BJ10" s="16" t="s">
        <v>134</v>
      </c>
      <c r="BK10" s="16" t="s">
        <v>134</v>
      </c>
      <c r="BL10" s="16" t="s">
        <v>134</v>
      </c>
      <c r="BM10" s="16" t="s">
        <v>134</v>
      </c>
      <c r="BN10" s="16" t="s">
        <v>134</v>
      </c>
      <c r="BO10" s="16" t="s">
        <v>134</v>
      </c>
      <c r="BP10" s="16" t="s">
        <v>134</v>
      </c>
      <c r="BQ10" s="16" t="s">
        <v>134</v>
      </c>
      <c r="BR10" s="16" t="s">
        <v>134</v>
      </c>
      <c r="BS10" s="16" t="s">
        <v>134</v>
      </c>
      <c r="BT10" s="16" t="s">
        <v>134</v>
      </c>
      <c r="BU10" s="16" t="s">
        <v>134</v>
      </c>
      <c r="BV10" s="16" t="s">
        <v>134</v>
      </c>
      <c r="BW10" s="16" t="s">
        <v>134</v>
      </c>
      <c r="BX10" s="16" t="s">
        <v>134</v>
      </c>
      <c r="BY10" s="16" t="s">
        <v>134</v>
      </c>
      <c r="BZ10" s="16" t="s">
        <v>134</v>
      </c>
      <c r="CA10" s="16" t="s">
        <v>134</v>
      </c>
      <c r="CB10" s="16" t="s">
        <v>134</v>
      </c>
      <c r="CC10" s="16" t="s">
        <v>134</v>
      </c>
      <c r="CD10" s="16" t="s">
        <v>134</v>
      </c>
      <c r="CE10" s="16" t="s">
        <v>134</v>
      </c>
      <c r="CF10" s="16" t="s">
        <v>134</v>
      </c>
      <c r="CG10" s="16" t="s">
        <v>134</v>
      </c>
      <c r="CH10" s="16" t="s">
        <v>134</v>
      </c>
      <c r="CI10" s="16" t="s">
        <v>134</v>
      </c>
      <c r="CJ10" s="16" t="s">
        <v>134</v>
      </c>
      <c r="CK10" s="16" t="s">
        <v>134</v>
      </c>
      <c r="CL10" s="16" t="s">
        <v>134</v>
      </c>
      <c r="CM10" s="16" t="s">
        <v>134</v>
      </c>
      <c r="CN10" s="16" t="s">
        <v>134</v>
      </c>
      <c r="CO10" s="16" t="s">
        <v>134</v>
      </c>
      <c r="CP10" s="16" t="s">
        <v>134</v>
      </c>
      <c r="CQ10" s="16" t="s">
        <v>134</v>
      </c>
      <c r="CR10" s="16" t="s">
        <v>134</v>
      </c>
      <c r="CS10" s="16" t="s">
        <v>134</v>
      </c>
      <c r="CT10" s="16" t="s">
        <v>134</v>
      </c>
      <c r="CU10" s="16" t="s">
        <v>134</v>
      </c>
      <c r="CV10" s="16" t="s">
        <v>134</v>
      </c>
      <c r="CW10" s="16" t="s">
        <v>134</v>
      </c>
      <c r="CX10" s="16" t="s">
        <v>134</v>
      </c>
      <c r="CY10" s="16" t="s">
        <v>134</v>
      </c>
      <c r="CZ10" s="16" t="s">
        <v>134</v>
      </c>
    </row>
    <row r="11" spans="1:104">
      <c r="B11" s="28"/>
      <c r="C11" s="14" t="s">
        <v>42</v>
      </c>
      <c r="D11" s="16">
        <v>8.6989999999999998</v>
      </c>
      <c r="E11" s="16">
        <v>8.9019999999999992</v>
      </c>
      <c r="F11" s="16">
        <v>9.1110000000000007</v>
      </c>
      <c r="G11" s="16">
        <v>9.3279999999999994</v>
      </c>
      <c r="H11" s="16">
        <v>9.5530000000000008</v>
      </c>
      <c r="I11" s="16">
        <v>9.7870000000000008</v>
      </c>
      <c r="J11" s="16">
        <v>10.029999999999999</v>
      </c>
      <c r="K11" s="16">
        <v>10.28</v>
      </c>
      <c r="L11" s="16">
        <v>10.55</v>
      </c>
      <c r="M11" s="16">
        <v>10.82</v>
      </c>
      <c r="N11" s="16">
        <v>11.11</v>
      </c>
      <c r="O11" s="16">
        <v>11.41</v>
      </c>
      <c r="P11" s="16">
        <v>11.73</v>
      </c>
      <c r="Q11" s="16">
        <v>12.06</v>
      </c>
      <c r="R11" s="16">
        <v>12.42</v>
      </c>
      <c r="S11" s="16">
        <v>12.79</v>
      </c>
      <c r="T11" s="16">
        <v>13.18</v>
      </c>
      <c r="U11" s="16">
        <v>13.6</v>
      </c>
      <c r="V11" s="16">
        <v>14.04</v>
      </c>
      <c r="W11" s="16">
        <v>14.51</v>
      </c>
      <c r="X11" s="16">
        <v>15.02</v>
      </c>
      <c r="Y11" s="16">
        <v>15.56</v>
      </c>
      <c r="Z11" s="16">
        <v>16.14</v>
      </c>
      <c r="AA11" s="16">
        <v>16.77</v>
      </c>
      <c r="AB11" s="16">
        <v>17.45</v>
      </c>
      <c r="AC11" s="16">
        <v>18.2</v>
      </c>
      <c r="AD11" s="16">
        <v>19.010000000000002</v>
      </c>
      <c r="AE11" s="16">
        <v>19.91</v>
      </c>
      <c r="AF11" s="16">
        <v>20.9</v>
      </c>
      <c r="AG11" s="16">
        <v>22.01</v>
      </c>
      <c r="AH11" s="16">
        <v>23.26</v>
      </c>
      <c r="AI11" s="16">
        <v>24.67</v>
      </c>
      <c r="AJ11" s="16">
        <v>26.3</v>
      </c>
      <c r="AK11" s="16">
        <v>28.19</v>
      </c>
      <c r="AL11" s="16">
        <v>30.44</v>
      </c>
      <c r="AM11" s="16">
        <v>33.15</v>
      </c>
      <c r="AN11" s="16">
        <v>36.53</v>
      </c>
      <c r="AO11" s="16">
        <v>40.86</v>
      </c>
      <c r="AP11" s="16">
        <v>46.73</v>
      </c>
      <c r="AQ11" s="16">
        <v>55.28</v>
      </c>
      <c r="AR11" s="16">
        <v>69.430000000000007</v>
      </c>
      <c r="AS11" s="16">
        <v>100.1</v>
      </c>
      <c r="AT11" s="16">
        <v>358.5</v>
      </c>
      <c r="AU11" s="16" t="s">
        <v>134</v>
      </c>
      <c r="AV11" s="16" t="s">
        <v>134</v>
      </c>
      <c r="AW11" s="16" t="s">
        <v>134</v>
      </c>
      <c r="AX11" s="16" t="s">
        <v>134</v>
      </c>
      <c r="AY11" s="16" t="s">
        <v>134</v>
      </c>
      <c r="AZ11" s="16" t="s">
        <v>134</v>
      </c>
      <c r="BA11" s="16" t="s">
        <v>134</v>
      </c>
      <c r="BB11" s="16" t="s">
        <v>134</v>
      </c>
      <c r="BC11" s="16" t="s">
        <v>134</v>
      </c>
      <c r="BD11" s="16" t="s">
        <v>134</v>
      </c>
      <c r="BE11" s="16" t="s">
        <v>134</v>
      </c>
      <c r="BF11" s="16" t="s">
        <v>134</v>
      </c>
      <c r="BG11" s="16" t="s">
        <v>134</v>
      </c>
      <c r="BH11" s="16" t="s">
        <v>134</v>
      </c>
      <c r="BI11" s="16" t="s">
        <v>134</v>
      </c>
      <c r="BJ11" s="16" t="s">
        <v>134</v>
      </c>
      <c r="BK11" s="16" t="s">
        <v>134</v>
      </c>
      <c r="BL11" s="16" t="s">
        <v>134</v>
      </c>
      <c r="BM11" s="16" t="s">
        <v>134</v>
      </c>
      <c r="BN11" s="16" t="s">
        <v>134</v>
      </c>
      <c r="BO11" s="16" t="s">
        <v>134</v>
      </c>
      <c r="BP11" s="16" t="s">
        <v>134</v>
      </c>
      <c r="BQ11" s="16" t="s">
        <v>134</v>
      </c>
      <c r="BR11" s="16" t="s">
        <v>134</v>
      </c>
      <c r="BS11" s="16" t="s">
        <v>134</v>
      </c>
      <c r="BT11" s="16" t="s">
        <v>134</v>
      </c>
      <c r="BU11" s="16" t="s">
        <v>134</v>
      </c>
      <c r="BV11" s="16" t="s">
        <v>134</v>
      </c>
      <c r="BW11" s="16" t="s">
        <v>134</v>
      </c>
      <c r="BX11" s="16" t="s">
        <v>134</v>
      </c>
      <c r="BY11" s="16" t="s">
        <v>134</v>
      </c>
      <c r="BZ11" s="16" t="s">
        <v>134</v>
      </c>
      <c r="CA11" s="16" t="s">
        <v>134</v>
      </c>
      <c r="CB11" s="16" t="s">
        <v>134</v>
      </c>
      <c r="CC11" s="16" t="s">
        <v>134</v>
      </c>
      <c r="CD11" s="16" t="s">
        <v>134</v>
      </c>
      <c r="CE11" s="16" t="s">
        <v>134</v>
      </c>
      <c r="CF11" s="16" t="s">
        <v>134</v>
      </c>
      <c r="CG11" s="16" t="s">
        <v>134</v>
      </c>
      <c r="CH11" s="16" t="s">
        <v>134</v>
      </c>
      <c r="CI11" s="16" t="s">
        <v>134</v>
      </c>
      <c r="CJ11" s="16" t="s">
        <v>134</v>
      </c>
      <c r="CK11" s="16" t="s">
        <v>134</v>
      </c>
      <c r="CL11" s="16" t="s">
        <v>134</v>
      </c>
      <c r="CM11" s="16" t="s">
        <v>134</v>
      </c>
      <c r="CN11" s="16" t="s">
        <v>134</v>
      </c>
      <c r="CO11" s="16" t="s">
        <v>134</v>
      </c>
      <c r="CP11" s="16" t="s">
        <v>134</v>
      </c>
      <c r="CQ11" s="16" t="s">
        <v>134</v>
      </c>
      <c r="CR11" s="16" t="s">
        <v>134</v>
      </c>
      <c r="CS11" s="16" t="s">
        <v>134</v>
      </c>
      <c r="CT11" s="16" t="s">
        <v>134</v>
      </c>
      <c r="CU11" s="16" t="s">
        <v>134</v>
      </c>
      <c r="CV11" s="16" t="s">
        <v>134</v>
      </c>
      <c r="CW11" s="16" t="s">
        <v>134</v>
      </c>
      <c r="CX11" s="16" t="s">
        <v>134</v>
      </c>
      <c r="CY11" s="16" t="s">
        <v>134</v>
      </c>
      <c r="CZ11" s="16" t="s">
        <v>134</v>
      </c>
    </row>
    <row r="12" spans="1:104">
      <c r="B12" s="28"/>
      <c r="C12" s="14" t="s">
        <v>43</v>
      </c>
      <c r="D12" s="16">
        <v>7.6319999999999997</v>
      </c>
      <c r="E12" s="16">
        <v>7.81</v>
      </c>
      <c r="F12" s="16">
        <v>7.9939999999999998</v>
      </c>
      <c r="G12" s="16">
        <v>8.1839999999999993</v>
      </c>
      <c r="H12" s="16">
        <v>8.3810000000000002</v>
      </c>
      <c r="I12" s="16">
        <v>8.5850000000000009</v>
      </c>
      <c r="J12" s="16">
        <v>8.798</v>
      </c>
      <c r="K12" s="16">
        <v>9.0180000000000007</v>
      </c>
      <c r="L12" s="16">
        <v>9.2479999999999993</v>
      </c>
      <c r="M12" s="16">
        <v>9.4879999999999995</v>
      </c>
      <c r="N12" s="16">
        <v>9.7379999999999995</v>
      </c>
      <c r="O12" s="16">
        <v>10</v>
      </c>
      <c r="P12" s="16">
        <v>10.27</v>
      </c>
      <c r="Q12" s="16">
        <v>10.56</v>
      </c>
      <c r="R12" s="16">
        <v>10.87</v>
      </c>
      <c r="S12" s="16">
        <v>11.19</v>
      </c>
      <c r="T12" s="16">
        <v>11.52</v>
      </c>
      <c r="U12" s="16">
        <v>11.88</v>
      </c>
      <c r="V12" s="16">
        <v>12.26</v>
      </c>
      <c r="W12" s="16">
        <v>12.66</v>
      </c>
      <c r="X12" s="16">
        <v>13.09</v>
      </c>
      <c r="Y12" s="16">
        <v>13.55</v>
      </c>
      <c r="Z12" s="16">
        <v>14.05</v>
      </c>
      <c r="AA12" s="16">
        <v>14.58</v>
      </c>
      <c r="AB12" s="16">
        <v>15.15</v>
      </c>
      <c r="AC12" s="16">
        <v>15.78</v>
      </c>
      <c r="AD12" s="16">
        <v>16.46</v>
      </c>
      <c r="AE12" s="16">
        <v>17.2</v>
      </c>
      <c r="AF12" s="16">
        <v>18.02</v>
      </c>
      <c r="AG12" s="16">
        <v>18.93</v>
      </c>
      <c r="AH12" s="16">
        <v>19.95</v>
      </c>
      <c r="AI12" s="16">
        <v>21.1</v>
      </c>
      <c r="AJ12" s="16">
        <v>22.4</v>
      </c>
      <c r="AK12" s="16">
        <v>23.9</v>
      </c>
      <c r="AL12" s="16">
        <v>25.65</v>
      </c>
      <c r="AM12" s="16">
        <v>27.74</v>
      </c>
      <c r="AN12" s="16">
        <v>30.27</v>
      </c>
      <c r="AO12" s="16">
        <v>33.42</v>
      </c>
      <c r="AP12" s="16">
        <v>37.51</v>
      </c>
      <c r="AQ12" s="16">
        <v>43.1</v>
      </c>
      <c r="AR12" s="16">
        <v>51.37</v>
      </c>
      <c r="AS12" s="16">
        <v>65.489999999999995</v>
      </c>
      <c r="AT12" s="16">
        <v>98.58</v>
      </c>
      <c r="AU12" s="16" t="s">
        <v>134</v>
      </c>
      <c r="AV12" s="16" t="s">
        <v>134</v>
      </c>
      <c r="AW12" s="16" t="s">
        <v>134</v>
      </c>
      <c r="AX12" s="16" t="s">
        <v>134</v>
      </c>
      <c r="AY12" s="16" t="s">
        <v>134</v>
      </c>
      <c r="AZ12" s="16" t="s">
        <v>134</v>
      </c>
      <c r="BA12" s="16" t="s">
        <v>134</v>
      </c>
      <c r="BB12" s="16" t="s">
        <v>134</v>
      </c>
      <c r="BC12" s="16" t="s">
        <v>134</v>
      </c>
      <c r="BD12" s="16" t="s">
        <v>134</v>
      </c>
      <c r="BE12" s="16" t="s">
        <v>134</v>
      </c>
      <c r="BF12" s="16" t="s">
        <v>134</v>
      </c>
      <c r="BG12" s="16" t="s">
        <v>134</v>
      </c>
      <c r="BH12" s="16" t="s">
        <v>134</v>
      </c>
      <c r="BI12" s="16" t="s">
        <v>134</v>
      </c>
      <c r="BJ12" s="16" t="s">
        <v>134</v>
      </c>
      <c r="BK12" s="16" t="s">
        <v>134</v>
      </c>
      <c r="BL12" s="16" t="s">
        <v>134</v>
      </c>
      <c r="BM12" s="16" t="s">
        <v>134</v>
      </c>
      <c r="BN12" s="16" t="s">
        <v>134</v>
      </c>
      <c r="BO12" s="16" t="s">
        <v>134</v>
      </c>
      <c r="BP12" s="16" t="s">
        <v>134</v>
      </c>
      <c r="BQ12" s="16" t="s">
        <v>134</v>
      </c>
      <c r="BR12" s="16" t="s">
        <v>134</v>
      </c>
      <c r="BS12" s="16" t="s">
        <v>134</v>
      </c>
      <c r="BT12" s="16" t="s">
        <v>134</v>
      </c>
      <c r="BU12" s="16" t="s">
        <v>134</v>
      </c>
      <c r="BV12" s="16" t="s">
        <v>134</v>
      </c>
      <c r="BW12" s="16" t="s">
        <v>134</v>
      </c>
      <c r="BX12" s="16" t="s">
        <v>134</v>
      </c>
      <c r="BY12" s="16" t="s">
        <v>134</v>
      </c>
      <c r="BZ12" s="16" t="s">
        <v>134</v>
      </c>
      <c r="CA12" s="16" t="s">
        <v>134</v>
      </c>
      <c r="CB12" s="16" t="s">
        <v>134</v>
      </c>
      <c r="CC12" s="16" t="s">
        <v>134</v>
      </c>
      <c r="CD12" s="16" t="s">
        <v>134</v>
      </c>
      <c r="CE12" s="16" t="s">
        <v>134</v>
      </c>
      <c r="CF12" s="16" t="s">
        <v>134</v>
      </c>
      <c r="CG12" s="16" t="s">
        <v>134</v>
      </c>
      <c r="CH12" s="16" t="s">
        <v>134</v>
      </c>
      <c r="CI12" s="16" t="s">
        <v>134</v>
      </c>
      <c r="CJ12" s="16" t="s">
        <v>134</v>
      </c>
      <c r="CK12" s="16" t="s">
        <v>134</v>
      </c>
      <c r="CL12" s="16" t="s">
        <v>134</v>
      </c>
      <c r="CM12" s="16" t="s">
        <v>134</v>
      </c>
      <c r="CN12" s="16" t="s">
        <v>134</v>
      </c>
      <c r="CO12" s="16" t="s">
        <v>134</v>
      </c>
      <c r="CP12" s="16" t="s">
        <v>134</v>
      </c>
      <c r="CQ12" s="16" t="s">
        <v>134</v>
      </c>
      <c r="CR12" s="16" t="s">
        <v>134</v>
      </c>
      <c r="CS12" s="16" t="s">
        <v>134</v>
      </c>
      <c r="CT12" s="16" t="s">
        <v>134</v>
      </c>
      <c r="CU12" s="16" t="s">
        <v>134</v>
      </c>
      <c r="CV12" s="16" t="s">
        <v>134</v>
      </c>
      <c r="CW12" s="16" t="s">
        <v>134</v>
      </c>
      <c r="CX12" s="16" t="s">
        <v>134</v>
      </c>
      <c r="CY12" s="16" t="s">
        <v>134</v>
      </c>
      <c r="CZ12" s="16" t="s">
        <v>134</v>
      </c>
    </row>
    <row r="13" spans="1:104">
      <c r="B13" s="28"/>
      <c r="C13" s="14" t="s">
        <v>44</v>
      </c>
      <c r="D13" s="16">
        <v>6.7610000000000001</v>
      </c>
      <c r="E13" s="16">
        <v>6.9189999999999996</v>
      </c>
      <c r="F13" s="16">
        <v>7.0819999999999999</v>
      </c>
      <c r="G13" s="16">
        <v>7.2510000000000003</v>
      </c>
      <c r="H13" s="16">
        <v>7.4249999999999998</v>
      </c>
      <c r="I13" s="16">
        <v>7.6059999999999999</v>
      </c>
      <c r="J13" s="16">
        <v>7.7930000000000001</v>
      </c>
      <c r="K13" s="16">
        <v>7.9880000000000004</v>
      </c>
      <c r="L13" s="16">
        <v>8.19</v>
      </c>
      <c r="M13" s="16">
        <v>8.4009999999999998</v>
      </c>
      <c r="N13" s="16">
        <v>8.6210000000000004</v>
      </c>
      <c r="O13" s="16">
        <v>8.85</v>
      </c>
      <c r="P13" s="16">
        <v>9.0909999999999993</v>
      </c>
      <c r="Q13" s="16">
        <v>9.343</v>
      </c>
      <c r="R13" s="16">
        <v>9.6080000000000005</v>
      </c>
      <c r="S13" s="16">
        <v>9.8859999999999992</v>
      </c>
      <c r="T13" s="16">
        <v>10.18</v>
      </c>
      <c r="U13" s="16">
        <v>10.49</v>
      </c>
      <c r="V13" s="16">
        <v>10.82</v>
      </c>
      <c r="W13" s="16">
        <v>11.17</v>
      </c>
      <c r="X13" s="16">
        <v>11.54</v>
      </c>
      <c r="Y13" s="16">
        <v>11.93</v>
      </c>
      <c r="Z13" s="16">
        <v>12.36</v>
      </c>
      <c r="AA13" s="16">
        <v>12.81</v>
      </c>
      <c r="AB13" s="16">
        <v>13.3</v>
      </c>
      <c r="AC13" s="16">
        <v>13.83</v>
      </c>
      <c r="AD13" s="16">
        <v>14.41</v>
      </c>
      <c r="AE13" s="16">
        <v>15.04</v>
      </c>
      <c r="AF13" s="16">
        <v>15.72</v>
      </c>
      <c r="AG13" s="16">
        <v>16.48</v>
      </c>
      <c r="AH13" s="16">
        <v>17.329999999999998</v>
      </c>
      <c r="AI13" s="16">
        <v>18.27</v>
      </c>
      <c r="AJ13" s="16">
        <v>19.34</v>
      </c>
      <c r="AK13" s="16">
        <v>20.55</v>
      </c>
      <c r="AL13" s="16">
        <v>21.95</v>
      </c>
      <c r="AM13" s="16">
        <v>23.59</v>
      </c>
      <c r="AN13" s="16">
        <v>25.54</v>
      </c>
      <c r="AO13" s="16">
        <v>27.93</v>
      </c>
      <c r="AP13" s="16">
        <v>30.92</v>
      </c>
      <c r="AQ13" s="16">
        <v>34.82</v>
      </c>
      <c r="AR13" s="16">
        <v>40.22</v>
      </c>
      <c r="AS13" s="16">
        <v>48.36</v>
      </c>
      <c r="AT13" s="16">
        <v>62.74</v>
      </c>
      <c r="AU13" s="16">
        <v>100.1</v>
      </c>
      <c r="AV13" s="16" t="s">
        <v>134</v>
      </c>
      <c r="AW13" s="16" t="s">
        <v>134</v>
      </c>
      <c r="AX13" s="16" t="s">
        <v>134</v>
      </c>
      <c r="AY13" s="16" t="s">
        <v>134</v>
      </c>
      <c r="AZ13" s="16" t="s">
        <v>134</v>
      </c>
      <c r="BA13" s="16" t="s">
        <v>134</v>
      </c>
      <c r="BB13" s="16" t="s">
        <v>134</v>
      </c>
      <c r="BC13" s="16" t="s">
        <v>134</v>
      </c>
      <c r="BD13" s="16" t="s">
        <v>134</v>
      </c>
      <c r="BE13" s="16" t="s">
        <v>134</v>
      </c>
      <c r="BF13" s="16" t="s">
        <v>134</v>
      </c>
      <c r="BG13" s="16" t="s">
        <v>134</v>
      </c>
      <c r="BH13" s="16" t="s">
        <v>134</v>
      </c>
      <c r="BI13" s="16" t="s">
        <v>134</v>
      </c>
      <c r="BJ13" s="16" t="s">
        <v>134</v>
      </c>
      <c r="BK13" s="16" t="s">
        <v>134</v>
      </c>
      <c r="BL13" s="16" t="s">
        <v>134</v>
      </c>
      <c r="BM13" s="16" t="s">
        <v>134</v>
      </c>
      <c r="BN13" s="16" t="s">
        <v>134</v>
      </c>
      <c r="BO13" s="16" t="s">
        <v>134</v>
      </c>
      <c r="BP13" s="16" t="s">
        <v>134</v>
      </c>
      <c r="BQ13" s="16" t="s">
        <v>134</v>
      </c>
      <c r="BR13" s="16" t="s">
        <v>134</v>
      </c>
      <c r="BS13" s="16" t="s">
        <v>134</v>
      </c>
      <c r="BT13" s="16" t="s">
        <v>134</v>
      </c>
      <c r="BU13" s="16" t="s">
        <v>134</v>
      </c>
      <c r="BV13" s="16" t="s">
        <v>134</v>
      </c>
      <c r="BW13" s="16" t="s">
        <v>134</v>
      </c>
      <c r="BX13" s="16" t="s">
        <v>134</v>
      </c>
      <c r="BY13" s="16" t="s">
        <v>134</v>
      </c>
      <c r="BZ13" s="16" t="s">
        <v>134</v>
      </c>
      <c r="CA13" s="16" t="s">
        <v>134</v>
      </c>
      <c r="CB13" s="16" t="s">
        <v>134</v>
      </c>
      <c r="CC13" s="16" t="s">
        <v>134</v>
      </c>
      <c r="CD13" s="16" t="s">
        <v>134</v>
      </c>
      <c r="CE13" s="16" t="s">
        <v>134</v>
      </c>
      <c r="CF13" s="16" t="s">
        <v>134</v>
      </c>
      <c r="CG13" s="16" t="s">
        <v>134</v>
      </c>
      <c r="CH13" s="16" t="s">
        <v>134</v>
      </c>
      <c r="CI13" s="16" t="s">
        <v>134</v>
      </c>
      <c r="CJ13" s="16" t="s">
        <v>134</v>
      </c>
      <c r="CK13" s="16" t="s">
        <v>134</v>
      </c>
      <c r="CL13" s="16" t="s">
        <v>134</v>
      </c>
      <c r="CM13" s="16" t="s">
        <v>134</v>
      </c>
      <c r="CN13" s="16" t="s">
        <v>134</v>
      </c>
      <c r="CO13" s="16" t="s">
        <v>134</v>
      </c>
      <c r="CP13" s="16" t="s">
        <v>134</v>
      </c>
      <c r="CQ13" s="16" t="s">
        <v>134</v>
      </c>
      <c r="CR13" s="16" t="s">
        <v>134</v>
      </c>
      <c r="CS13" s="16" t="s">
        <v>134</v>
      </c>
      <c r="CT13" s="16" t="s">
        <v>134</v>
      </c>
      <c r="CU13" s="16" t="s">
        <v>134</v>
      </c>
      <c r="CV13" s="16" t="s">
        <v>134</v>
      </c>
      <c r="CW13" s="16" t="s">
        <v>134</v>
      </c>
      <c r="CX13" s="16" t="s">
        <v>134</v>
      </c>
      <c r="CY13" s="16" t="s">
        <v>134</v>
      </c>
      <c r="CZ13" s="16" t="s">
        <v>134</v>
      </c>
    </row>
    <row r="14" spans="1:104">
      <c r="B14" s="28"/>
      <c r="C14" s="14" t="s">
        <v>45</v>
      </c>
      <c r="D14" s="16">
        <v>6.0359999999999996</v>
      </c>
      <c r="E14" s="16">
        <v>6.1779999999999999</v>
      </c>
      <c r="F14" s="16">
        <v>6.3250000000000002</v>
      </c>
      <c r="G14" s="16">
        <v>6.4749999999999996</v>
      </c>
      <c r="H14" s="16">
        <v>6.6310000000000002</v>
      </c>
      <c r="I14" s="16">
        <v>6.7919999999999998</v>
      </c>
      <c r="J14" s="16">
        <v>6.9589999999999996</v>
      </c>
      <c r="K14" s="16">
        <v>7.133</v>
      </c>
      <c r="L14" s="16">
        <v>7.3129999999999997</v>
      </c>
      <c r="M14" s="16">
        <v>7.5</v>
      </c>
      <c r="N14" s="16">
        <v>7.6950000000000003</v>
      </c>
      <c r="O14" s="16">
        <v>7.8979999999999997</v>
      </c>
      <c r="P14" s="16">
        <v>8.1110000000000007</v>
      </c>
      <c r="Q14" s="16">
        <v>8.3330000000000002</v>
      </c>
      <c r="R14" s="16">
        <v>8.5670000000000002</v>
      </c>
      <c r="S14" s="16">
        <v>8.8119999999999994</v>
      </c>
      <c r="T14" s="16">
        <v>9.07</v>
      </c>
      <c r="U14" s="16">
        <v>9.3420000000000005</v>
      </c>
      <c r="V14" s="16">
        <v>9.6300000000000008</v>
      </c>
      <c r="W14" s="16">
        <v>9.9339999999999993</v>
      </c>
      <c r="X14" s="16">
        <v>10.26</v>
      </c>
      <c r="Y14" s="16">
        <v>10.6</v>
      </c>
      <c r="Z14" s="16">
        <v>10.97</v>
      </c>
      <c r="AA14" s="16">
        <v>11.36</v>
      </c>
      <c r="AB14" s="16">
        <v>11.79</v>
      </c>
      <c r="AC14" s="16">
        <v>12.24</v>
      </c>
      <c r="AD14" s="16">
        <v>12.73</v>
      </c>
      <c r="AE14" s="16">
        <v>13.27</v>
      </c>
      <c r="AF14" s="16">
        <v>13.85</v>
      </c>
      <c r="AG14" s="16">
        <v>14.5</v>
      </c>
      <c r="AH14" s="16">
        <v>15.21</v>
      </c>
      <c r="AI14" s="16">
        <v>15.99</v>
      </c>
      <c r="AJ14" s="16">
        <v>16.88</v>
      </c>
      <c r="AK14" s="16">
        <v>17.88</v>
      </c>
      <c r="AL14" s="16">
        <v>19.02</v>
      </c>
      <c r="AM14" s="16">
        <v>20.329999999999998</v>
      </c>
      <c r="AN14" s="16">
        <v>21.88</v>
      </c>
      <c r="AO14" s="16">
        <v>23.74</v>
      </c>
      <c r="AP14" s="16">
        <v>26</v>
      </c>
      <c r="AQ14" s="16">
        <v>28.87</v>
      </c>
      <c r="AR14" s="16">
        <v>32.64</v>
      </c>
      <c r="AS14" s="16">
        <v>37.909999999999997</v>
      </c>
      <c r="AT14" s="16">
        <v>46.04</v>
      </c>
      <c r="AU14" s="16">
        <v>61.02</v>
      </c>
      <c r="AV14" s="16">
        <v>105.7</v>
      </c>
      <c r="AW14" s="16" t="s">
        <v>134</v>
      </c>
      <c r="AX14" s="16" t="s">
        <v>134</v>
      </c>
      <c r="AY14" s="16" t="s">
        <v>134</v>
      </c>
      <c r="AZ14" s="16" t="s">
        <v>134</v>
      </c>
      <c r="BA14" s="16" t="s">
        <v>134</v>
      </c>
      <c r="BB14" s="16" t="s">
        <v>134</v>
      </c>
      <c r="BC14" s="16" t="s">
        <v>134</v>
      </c>
      <c r="BD14" s="16" t="s">
        <v>134</v>
      </c>
      <c r="BE14" s="16" t="s">
        <v>134</v>
      </c>
      <c r="BF14" s="16" t="s">
        <v>134</v>
      </c>
      <c r="BG14" s="16" t="s">
        <v>134</v>
      </c>
      <c r="BH14" s="16" t="s">
        <v>134</v>
      </c>
      <c r="BI14" s="16" t="s">
        <v>134</v>
      </c>
      <c r="BJ14" s="16" t="s">
        <v>134</v>
      </c>
      <c r="BK14" s="16" t="s">
        <v>134</v>
      </c>
      <c r="BL14" s="16" t="s">
        <v>134</v>
      </c>
      <c r="BM14" s="16" t="s">
        <v>134</v>
      </c>
      <c r="BN14" s="16" t="s">
        <v>134</v>
      </c>
      <c r="BO14" s="16" t="s">
        <v>134</v>
      </c>
      <c r="BP14" s="16" t="s">
        <v>134</v>
      </c>
      <c r="BQ14" s="16" t="s">
        <v>134</v>
      </c>
      <c r="BR14" s="16" t="s">
        <v>134</v>
      </c>
      <c r="BS14" s="16" t="s">
        <v>134</v>
      </c>
      <c r="BT14" s="16" t="s">
        <v>134</v>
      </c>
      <c r="BU14" s="16" t="s">
        <v>134</v>
      </c>
      <c r="BV14" s="16" t="s">
        <v>134</v>
      </c>
      <c r="BW14" s="16" t="s">
        <v>134</v>
      </c>
      <c r="BX14" s="16" t="s">
        <v>134</v>
      </c>
      <c r="BY14" s="16" t="s">
        <v>134</v>
      </c>
      <c r="BZ14" s="16" t="s">
        <v>134</v>
      </c>
      <c r="CA14" s="16" t="s">
        <v>134</v>
      </c>
      <c r="CB14" s="16" t="s">
        <v>134</v>
      </c>
      <c r="CC14" s="16" t="s">
        <v>134</v>
      </c>
      <c r="CD14" s="16" t="s">
        <v>134</v>
      </c>
      <c r="CE14" s="16" t="s">
        <v>134</v>
      </c>
      <c r="CF14" s="16" t="s">
        <v>134</v>
      </c>
      <c r="CG14" s="16" t="s">
        <v>134</v>
      </c>
      <c r="CH14" s="16" t="s">
        <v>134</v>
      </c>
      <c r="CI14" s="16" t="s">
        <v>134</v>
      </c>
      <c r="CJ14" s="16" t="s">
        <v>134</v>
      </c>
      <c r="CK14" s="16" t="s">
        <v>134</v>
      </c>
      <c r="CL14" s="16" t="s">
        <v>134</v>
      </c>
      <c r="CM14" s="16" t="s">
        <v>134</v>
      </c>
      <c r="CN14" s="16" t="s">
        <v>134</v>
      </c>
      <c r="CO14" s="16" t="s">
        <v>134</v>
      </c>
      <c r="CP14" s="16" t="s">
        <v>134</v>
      </c>
      <c r="CQ14" s="16" t="s">
        <v>134</v>
      </c>
      <c r="CR14" s="16" t="s">
        <v>134</v>
      </c>
      <c r="CS14" s="16" t="s">
        <v>134</v>
      </c>
      <c r="CT14" s="16" t="s">
        <v>134</v>
      </c>
      <c r="CU14" s="16" t="s">
        <v>134</v>
      </c>
      <c r="CV14" s="16" t="s">
        <v>134</v>
      </c>
      <c r="CW14" s="16" t="s">
        <v>134</v>
      </c>
      <c r="CX14" s="16" t="s">
        <v>134</v>
      </c>
      <c r="CY14" s="16" t="s">
        <v>134</v>
      </c>
      <c r="CZ14" s="16" t="s">
        <v>134</v>
      </c>
    </row>
    <row r="15" spans="1:104">
      <c r="B15" s="28"/>
      <c r="C15" s="14" t="s">
        <v>46</v>
      </c>
      <c r="D15" s="16">
        <v>5.4249999999999998</v>
      </c>
      <c r="E15" s="16">
        <v>5.5529999999999999</v>
      </c>
      <c r="F15" s="16">
        <v>5.6849999999999996</v>
      </c>
      <c r="G15" s="16">
        <v>5.8209999999999997</v>
      </c>
      <c r="H15" s="16">
        <v>5.9619999999999997</v>
      </c>
      <c r="I15" s="16">
        <v>6.1070000000000002</v>
      </c>
      <c r="J15" s="16">
        <v>6.2569999999999997</v>
      </c>
      <c r="K15" s="16">
        <v>6.4119999999999999</v>
      </c>
      <c r="L15" s="16">
        <v>6.5739999999999998</v>
      </c>
      <c r="M15" s="16">
        <v>6.7409999999999997</v>
      </c>
      <c r="N15" s="16">
        <v>6.9160000000000004</v>
      </c>
      <c r="O15" s="16">
        <v>7.0970000000000004</v>
      </c>
      <c r="P15" s="16">
        <v>7.2869999999999999</v>
      </c>
      <c r="Q15" s="16">
        <v>7.4850000000000003</v>
      </c>
      <c r="R15" s="16">
        <v>7.6920000000000002</v>
      </c>
      <c r="S15" s="16">
        <v>7.91</v>
      </c>
      <c r="T15" s="16">
        <v>8.1389999999999993</v>
      </c>
      <c r="U15" s="16">
        <v>8.3789999999999996</v>
      </c>
      <c r="V15" s="16">
        <v>8.6329999999999991</v>
      </c>
      <c r="W15" s="16">
        <v>8.9019999999999992</v>
      </c>
      <c r="X15" s="16">
        <v>9.1859999999999999</v>
      </c>
      <c r="Y15" s="16">
        <v>9.4879999999999995</v>
      </c>
      <c r="Z15" s="16">
        <v>9.81</v>
      </c>
      <c r="AA15" s="16">
        <v>10.15</v>
      </c>
      <c r="AB15" s="16">
        <v>10.52</v>
      </c>
      <c r="AC15" s="16">
        <v>10.92</v>
      </c>
      <c r="AD15" s="16">
        <v>11.34</v>
      </c>
      <c r="AE15" s="16">
        <v>11.81</v>
      </c>
      <c r="AF15" s="16">
        <v>12.31</v>
      </c>
      <c r="AG15" s="16">
        <v>12.86</v>
      </c>
      <c r="AH15" s="16">
        <v>13.46</v>
      </c>
      <c r="AI15" s="16">
        <v>14.13</v>
      </c>
      <c r="AJ15" s="16">
        <v>14.87</v>
      </c>
      <c r="AK15" s="16">
        <v>15.7</v>
      </c>
      <c r="AL15" s="16">
        <v>16.649999999999999</v>
      </c>
      <c r="AM15" s="16">
        <v>17.73</v>
      </c>
      <c r="AN15" s="16">
        <v>18.98</v>
      </c>
      <c r="AO15" s="16">
        <v>20.45</v>
      </c>
      <c r="AP15" s="16">
        <v>22.22</v>
      </c>
      <c r="AQ15" s="16">
        <v>24.4</v>
      </c>
      <c r="AR15" s="16">
        <v>27.17</v>
      </c>
      <c r="AS15" s="16">
        <v>30.85</v>
      </c>
      <c r="AT15" s="16">
        <v>36.07</v>
      </c>
      <c r="AU15" s="16">
        <v>44.31</v>
      </c>
      <c r="AV15" s="16">
        <v>60.28</v>
      </c>
      <c r="AW15" s="16">
        <v>118.7</v>
      </c>
      <c r="AX15" s="16" t="s">
        <v>134</v>
      </c>
      <c r="AY15" s="16" t="s">
        <v>134</v>
      </c>
      <c r="AZ15" s="16" t="s">
        <v>134</v>
      </c>
      <c r="BA15" s="16" t="s">
        <v>134</v>
      </c>
      <c r="BB15" s="16" t="s">
        <v>134</v>
      </c>
      <c r="BC15" s="16" t="s">
        <v>134</v>
      </c>
      <c r="BD15" s="16" t="s">
        <v>134</v>
      </c>
      <c r="BE15" s="16" t="s">
        <v>134</v>
      </c>
      <c r="BF15" s="16" t="s">
        <v>134</v>
      </c>
      <c r="BG15" s="16" t="s">
        <v>134</v>
      </c>
      <c r="BH15" s="16" t="s">
        <v>134</v>
      </c>
      <c r="BI15" s="16" t="s">
        <v>134</v>
      </c>
      <c r="BJ15" s="16" t="s">
        <v>134</v>
      </c>
      <c r="BK15" s="16" t="s">
        <v>134</v>
      </c>
      <c r="BL15" s="16" t="s">
        <v>134</v>
      </c>
      <c r="BM15" s="16" t="s">
        <v>134</v>
      </c>
      <c r="BN15" s="16" t="s">
        <v>134</v>
      </c>
      <c r="BO15" s="16" t="s">
        <v>134</v>
      </c>
      <c r="BP15" s="16" t="s">
        <v>134</v>
      </c>
      <c r="BQ15" s="16" t="s">
        <v>134</v>
      </c>
      <c r="BR15" s="16" t="s">
        <v>134</v>
      </c>
      <c r="BS15" s="16" t="s">
        <v>134</v>
      </c>
      <c r="BT15" s="16" t="s">
        <v>134</v>
      </c>
      <c r="BU15" s="16" t="s">
        <v>134</v>
      </c>
      <c r="BV15" s="16" t="s">
        <v>134</v>
      </c>
      <c r="BW15" s="16" t="s">
        <v>134</v>
      </c>
      <c r="BX15" s="16" t="s">
        <v>134</v>
      </c>
      <c r="BY15" s="16" t="s">
        <v>134</v>
      </c>
      <c r="BZ15" s="16" t="s">
        <v>134</v>
      </c>
      <c r="CA15" s="16" t="s">
        <v>134</v>
      </c>
      <c r="CB15" s="16" t="s">
        <v>134</v>
      </c>
      <c r="CC15" s="16" t="s">
        <v>134</v>
      </c>
      <c r="CD15" s="16" t="s">
        <v>134</v>
      </c>
      <c r="CE15" s="16" t="s">
        <v>134</v>
      </c>
      <c r="CF15" s="16" t="s">
        <v>134</v>
      </c>
      <c r="CG15" s="16" t="s">
        <v>134</v>
      </c>
      <c r="CH15" s="16" t="s">
        <v>134</v>
      </c>
      <c r="CI15" s="16" t="s">
        <v>134</v>
      </c>
      <c r="CJ15" s="16" t="s">
        <v>134</v>
      </c>
      <c r="CK15" s="16" t="s">
        <v>134</v>
      </c>
      <c r="CL15" s="16" t="s">
        <v>134</v>
      </c>
      <c r="CM15" s="16" t="s">
        <v>134</v>
      </c>
      <c r="CN15" s="16" t="s">
        <v>134</v>
      </c>
      <c r="CO15" s="16" t="s">
        <v>134</v>
      </c>
      <c r="CP15" s="16" t="s">
        <v>134</v>
      </c>
      <c r="CQ15" s="16" t="s">
        <v>134</v>
      </c>
      <c r="CR15" s="16" t="s">
        <v>134</v>
      </c>
      <c r="CS15" s="16" t="s">
        <v>134</v>
      </c>
      <c r="CT15" s="16" t="s">
        <v>134</v>
      </c>
      <c r="CU15" s="16" t="s">
        <v>134</v>
      </c>
      <c r="CV15" s="16" t="s">
        <v>134</v>
      </c>
      <c r="CW15" s="16" t="s">
        <v>134</v>
      </c>
      <c r="CX15" s="16" t="s">
        <v>134</v>
      </c>
      <c r="CY15" s="16" t="s">
        <v>134</v>
      </c>
      <c r="CZ15" s="16" t="s">
        <v>134</v>
      </c>
    </row>
    <row r="16" spans="1:104">
      <c r="B16" s="28"/>
      <c r="C16" s="14" t="s">
        <v>47</v>
      </c>
      <c r="D16" s="16">
        <v>4.9020000000000001</v>
      </c>
      <c r="E16" s="16">
        <v>5.0190000000000001</v>
      </c>
      <c r="F16" s="16">
        <v>5.1390000000000002</v>
      </c>
      <c r="G16" s="16">
        <v>5.2619999999999996</v>
      </c>
      <c r="H16" s="16">
        <v>5.39</v>
      </c>
      <c r="I16" s="16">
        <v>5.5209999999999999</v>
      </c>
      <c r="J16" s="16">
        <v>5.657</v>
      </c>
      <c r="K16" s="16">
        <v>5.798</v>
      </c>
      <c r="L16" s="16">
        <v>5.9429999999999996</v>
      </c>
      <c r="M16" s="16">
        <v>6.0940000000000003</v>
      </c>
      <c r="N16" s="16">
        <v>6.2510000000000003</v>
      </c>
      <c r="O16" s="16">
        <v>6.415</v>
      </c>
      <c r="P16" s="16">
        <v>6.585</v>
      </c>
      <c r="Q16" s="16">
        <v>6.7629999999999999</v>
      </c>
      <c r="R16" s="16">
        <v>6.9480000000000004</v>
      </c>
      <c r="S16" s="16">
        <v>7.1429999999999998</v>
      </c>
      <c r="T16" s="16">
        <v>7.3470000000000004</v>
      </c>
      <c r="U16" s="16">
        <v>7.5609999999999999</v>
      </c>
      <c r="V16" s="16">
        <v>7.7869999999999999</v>
      </c>
      <c r="W16" s="16">
        <v>8.0259999999999998</v>
      </c>
      <c r="X16" s="16">
        <v>8.2780000000000005</v>
      </c>
      <c r="Y16" s="16">
        <v>8.5449999999999999</v>
      </c>
      <c r="Z16" s="16">
        <v>8.8290000000000006</v>
      </c>
      <c r="AA16" s="16">
        <v>9.1319999999999997</v>
      </c>
      <c r="AB16" s="16">
        <v>9.4550000000000001</v>
      </c>
      <c r="AC16" s="16">
        <v>9.8010000000000002</v>
      </c>
      <c r="AD16" s="16">
        <v>10.17</v>
      </c>
      <c r="AE16" s="16">
        <v>10.58</v>
      </c>
      <c r="AF16" s="16">
        <v>11.01</v>
      </c>
      <c r="AG16" s="16">
        <v>11.49</v>
      </c>
      <c r="AH16" s="16">
        <v>12</v>
      </c>
      <c r="AI16" s="16">
        <v>12.58</v>
      </c>
      <c r="AJ16" s="16">
        <v>13.21</v>
      </c>
      <c r="AK16" s="16">
        <v>13.91</v>
      </c>
      <c r="AL16" s="16">
        <v>14.7</v>
      </c>
      <c r="AM16" s="16">
        <v>15.6</v>
      </c>
      <c r="AN16" s="16">
        <v>16.63</v>
      </c>
      <c r="AO16" s="16">
        <v>17.829999999999998</v>
      </c>
      <c r="AP16" s="16">
        <v>19.239999999999998</v>
      </c>
      <c r="AQ16" s="16">
        <v>20.95</v>
      </c>
      <c r="AR16" s="16">
        <v>23.06</v>
      </c>
      <c r="AS16" s="16">
        <v>25.76</v>
      </c>
      <c r="AT16" s="16">
        <v>29.38</v>
      </c>
      <c r="AU16" s="16">
        <v>34.6</v>
      </c>
      <c r="AV16" s="16">
        <v>43.08</v>
      </c>
      <c r="AW16" s="16">
        <v>60.58</v>
      </c>
      <c r="AX16" s="16">
        <v>152</v>
      </c>
      <c r="AY16" s="16" t="s">
        <v>134</v>
      </c>
      <c r="AZ16" s="16" t="s">
        <v>134</v>
      </c>
      <c r="BA16" s="16" t="s">
        <v>134</v>
      </c>
      <c r="BB16" s="16" t="s">
        <v>134</v>
      </c>
      <c r="BC16" s="16" t="s">
        <v>134</v>
      </c>
      <c r="BD16" s="16" t="s">
        <v>134</v>
      </c>
      <c r="BE16" s="16" t="s">
        <v>134</v>
      </c>
      <c r="BF16" s="16" t="s">
        <v>134</v>
      </c>
      <c r="BG16" s="16" t="s">
        <v>134</v>
      </c>
      <c r="BH16" s="16" t="s">
        <v>134</v>
      </c>
      <c r="BI16" s="16" t="s">
        <v>134</v>
      </c>
      <c r="BJ16" s="16" t="s">
        <v>134</v>
      </c>
      <c r="BK16" s="16" t="s">
        <v>134</v>
      </c>
      <c r="BL16" s="16" t="s">
        <v>134</v>
      </c>
      <c r="BM16" s="16" t="s">
        <v>134</v>
      </c>
      <c r="BN16" s="16" t="s">
        <v>134</v>
      </c>
      <c r="BO16" s="16" t="s">
        <v>134</v>
      </c>
      <c r="BP16" s="16" t="s">
        <v>134</v>
      </c>
      <c r="BQ16" s="16" t="s">
        <v>134</v>
      </c>
      <c r="BR16" s="16" t="s">
        <v>134</v>
      </c>
      <c r="BS16" s="16" t="s">
        <v>134</v>
      </c>
      <c r="BT16" s="16" t="s">
        <v>134</v>
      </c>
      <c r="BU16" s="16" t="s">
        <v>134</v>
      </c>
      <c r="BV16" s="16" t="s">
        <v>134</v>
      </c>
      <c r="BW16" s="16" t="s">
        <v>134</v>
      </c>
      <c r="BX16" s="16" t="s">
        <v>134</v>
      </c>
      <c r="BY16" s="16" t="s">
        <v>134</v>
      </c>
      <c r="BZ16" s="16" t="s">
        <v>134</v>
      </c>
      <c r="CA16" s="16" t="s">
        <v>134</v>
      </c>
      <c r="CB16" s="16" t="s">
        <v>134</v>
      </c>
      <c r="CC16" s="16" t="s">
        <v>134</v>
      </c>
      <c r="CD16" s="16" t="s">
        <v>134</v>
      </c>
      <c r="CE16" s="16" t="s">
        <v>134</v>
      </c>
      <c r="CF16" s="16" t="s">
        <v>134</v>
      </c>
      <c r="CG16" s="16" t="s">
        <v>134</v>
      </c>
      <c r="CH16" s="16" t="s">
        <v>134</v>
      </c>
      <c r="CI16" s="16" t="s">
        <v>134</v>
      </c>
      <c r="CJ16" s="16" t="s">
        <v>134</v>
      </c>
      <c r="CK16" s="16" t="s">
        <v>134</v>
      </c>
      <c r="CL16" s="16" t="s">
        <v>134</v>
      </c>
      <c r="CM16" s="16" t="s">
        <v>134</v>
      </c>
      <c r="CN16" s="16" t="s">
        <v>134</v>
      </c>
      <c r="CO16" s="16" t="s">
        <v>134</v>
      </c>
      <c r="CP16" s="16" t="s">
        <v>134</v>
      </c>
      <c r="CQ16" s="16" t="s">
        <v>134</v>
      </c>
      <c r="CR16" s="16" t="s">
        <v>134</v>
      </c>
      <c r="CS16" s="16" t="s">
        <v>134</v>
      </c>
      <c r="CT16" s="16" t="s">
        <v>134</v>
      </c>
      <c r="CU16" s="16" t="s">
        <v>134</v>
      </c>
      <c r="CV16" s="16" t="s">
        <v>134</v>
      </c>
      <c r="CW16" s="16" t="s">
        <v>134</v>
      </c>
      <c r="CX16" s="16" t="s">
        <v>134</v>
      </c>
      <c r="CY16" s="16" t="s">
        <v>134</v>
      </c>
      <c r="CZ16" s="16" t="s">
        <v>134</v>
      </c>
    </row>
    <row r="17" spans="2:104">
      <c r="B17" s="28"/>
      <c r="C17" s="14" t="s">
        <v>48</v>
      </c>
      <c r="D17" s="16">
        <v>4.4489999999999998</v>
      </c>
      <c r="E17" s="16">
        <v>4.556</v>
      </c>
      <c r="F17" s="16">
        <v>4.6660000000000004</v>
      </c>
      <c r="G17" s="16">
        <v>4.7789999999999999</v>
      </c>
      <c r="H17" s="16">
        <v>4.8949999999999996</v>
      </c>
      <c r="I17" s="16">
        <v>5.0149999999999997</v>
      </c>
      <c r="J17" s="16">
        <v>5.1390000000000002</v>
      </c>
      <c r="K17" s="16">
        <v>5.2670000000000003</v>
      </c>
      <c r="L17" s="16">
        <v>5.399</v>
      </c>
      <c r="M17" s="16">
        <v>5.5359999999999996</v>
      </c>
      <c r="N17" s="16">
        <v>5.6790000000000003</v>
      </c>
      <c r="O17" s="16">
        <v>5.827</v>
      </c>
      <c r="P17" s="16">
        <v>5.98</v>
      </c>
      <c r="Q17" s="16">
        <v>6.141</v>
      </c>
      <c r="R17" s="16">
        <v>6.3079999999999998</v>
      </c>
      <c r="S17" s="16">
        <v>6.4829999999999997</v>
      </c>
      <c r="T17" s="16">
        <v>6.6669999999999998</v>
      </c>
      <c r="U17" s="16">
        <v>6.859</v>
      </c>
      <c r="V17" s="16">
        <v>7.0609999999999999</v>
      </c>
      <c r="W17" s="16">
        <v>7.2750000000000004</v>
      </c>
      <c r="X17" s="16">
        <v>7.5</v>
      </c>
      <c r="Y17" s="16">
        <v>7.7380000000000004</v>
      </c>
      <c r="Z17" s="16">
        <v>7.99</v>
      </c>
      <c r="AA17" s="16">
        <v>8.2579999999999991</v>
      </c>
      <c r="AB17" s="16">
        <v>8.5440000000000005</v>
      </c>
      <c r="AC17" s="16">
        <v>8.85</v>
      </c>
      <c r="AD17" s="16">
        <v>9.1780000000000008</v>
      </c>
      <c r="AE17" s="16">
        <v>9.5310000000000006</v>
      </c>
      <c r="AF17" s="16">
        <v>9.9120000000000008</v>
      </c>
      <c r="AG17" s="16">
        <v>10.32</v>
      </c>
      <c r="AH17" s="16">
        <v>10.78</v>
      </c>
      <c r="AI17" s="16">
        <v>11.27</v>
      </c>
      <c r="AJ17" s="16">
        <v>11.81</v>
      </c>
      <c r="AK17" s="16">
        <v>12.41</v>
      </c>
      <c r="AL17" s="16">
        <v>13.08</v>
      </c>
      <c r="AM17" s="16">
        <v>13.84</v>
      </c>
      <c r="AN17" s="16">
        <v>14.7</v>
      </c>
      <c r="AO17" s="16">
        <v>15.69</v>
      </c>
      <c r="AP17" s="16">
        <v>16.84</v>
      </c>
      <c r="AQ17" s="16">
        <v>18.2</v>
      </c>
      <c r="AR17" s="16">
        <v>19.86</v>
      </c>
      <c r="AS17" s="16">
        <v>21.91</v>
      </c>
      <c r="AT17" s="16">
        <v>24.57</v>
      </c>
      <c r="AU17" s="16">
        <v>28.17</v>
      </c>
      <c r="AV17" s="16">
        <v>33.46</v>
      </c>
      <c r="AW17" s="16">
        <v>42.32</v>
      </c>
      <c r="AX17" s="16">
        <v>62.12</v>
      </c>
      <c r="AY17" s="16">
        <v>388</v>
      </c>
      <c r="AZ17" s="16" t="s">
        <v>134</v>
      </c>
      <c r="BA17" s="16" t="s">
        <v>134</v>
      </c>
      <c r="BB17" s="16" t="s">
        <v>134</v>
      </c>
      <c r="BC17" s="16" t="s">
        <v>134</v>
      </c>
      <c r="BD17" s="16" t="s">
        <v>134</v>
      </c>
      <c r="BE17" s="16" t="s">
        <v>134</v>
      </c>
      <c r="BF17" s="16" t="s">
        <v>134</v>
      </c>
      <c r="BG17" s="16" t="s">
        <v>134</v>
      </c>
      <c r="BH17" s="16" t="s">
        <v>134</v>
      </c>
      <c r="BI17" s="16" t="s">
        <v>134</v>
      </c>
      <c r="BJ17" s="16" t="s">
        <v>134</v>
      </c>
      <c r="BK17" s="16" t="s">
        <v>134</v>
      </c>
      <c r="BL17" s="16" t="s">
        <v>134</v>
      </c>
      <c r="BM17" s="16" t="s">
        <v>134</v>
      </c>
      <c r="BN17" s="16" t="s">
        <v>134</v>
      </c>
      <c r="BO17" s="16" t="s">
        <v>134</v>
      </c>
      <c r="BP17" s="16" t="s">
        <v>134</v>
      </c>
      <c r="BQ17" s="16" t="s">
        <v>134</v>
      </c>
      <c r="BR17" s="16" t="s">
        <v>134</v>
      </c>
      <c r="BS17" s="16" t="s">
        <v>134</v>
      </c>
      <c r="BT17" s="16" t="s">
        <v>134</v>
      </c>
      <c r="BU17" s="16" t="s">
        <v>134</v>
      </c>
      <c r="BV17" s="16" t="s">
        <v>134</v>
      </c>
      <c r="BW17" s="16" t="s">
        <v>134</v>
      </c>
      <c r="BX17" s="16" t="s">
        <v>134</v>
      </c>
      <c r="BY17" s="16" t="s">
        <v>134</v>
      </c>
      <c r="BZ17" s="16" t="s">
        <v>134</v>
      </c>
      <c r="CA17" s="16" t="s">
        <v>134</v>
      </c>
      <c r="CB17" s="16" t="s">
        <v>134</v>
      </c>
      <c r="CC17" s="16" t="s">
        <v>134</v>
      </c>
      <c r="CD17" s="16" t="s">
        <v>134</v>
      </c>
      <c r="CE17" s="16" t="s">
        <v>134</v>
      </c>
      <c r="CF17" s="16" t="s">
        <v>134</v>
      </c>
      <c r="CG17" s="16" t="s">
        <v>134</v>
      </c>
      <c r="CH17" s="16" t="s">
        <v>134</v>
      </c>
      <c r="CI17" s="16" t="s">
        <v>134</v>
      </c>
      <c r="CJ17" s="16" t="s">
        <v>134</v>
      </c>
      <c r="CK17" s="16" t="s">
        <v>134</v>
      </c>
      <c r="CL17" s="16" t="s">
        <v>134</v>
      </c>
      <c r="CM17" s="16" t="s">
        <v>134</v>
      </c>
      <c r="CN17" s="16" t="s">
        <v>134</v>
      </c>
      <c r="CO17" s="16" t="s">
        <v>134</v>
      </c>
      <c r="CP17" s="16" t="s">
        <v>134</v>
      </c>
      <c r="CQ17" s="16" t="s">
        <v>134</v>
      </c>
      <c r="CR17" s="16" t="s">
        <v>134</v>
      </c>
      <c r="CS17" s="16" t="s">
        <v>134</v>
      </c>
      <c r="CT17" s="16" t="s">
        <v>134</v>
      </c>
      <c r="CU17" s="16" t="s">
        <v>134</v>
      </c>
      <c r="CV17" s="16" t="s">
        <v>134</v>
      </c>
      <c r="CW17" s="16" t="s">
        <v>134</v>
      </c>
      <c r="CX17" s="16" t="s">
        <v>134</v>
      </c>
      <c r="CY17" s="16" t="s">
        <v>134</v>
      </c>
      <c r="CZ17" s="16" t="s">
        <v>134</v>
      </c>
    </row>
    <row r="18" spans="2:104">
      <c r="B18" s="28"/>
      <c r="C18" s="14" t="s">
        <v>49</v>
      </c>
      <c r="D18" s="16">
        <v>4.0540000000000003</v>
      </c>
      <c r="E18" s="16">
        <v>4.1520000000000001</v>
      </c>
      <c r="F18" s="16">
        <v>4.2530000000000001</v>
      </c>
      <c r="G18" s="16">
        <v>4.3570000000000002</v>
      </c>
      <c r="H18" s="16">
        <v>4.4640000000000004</v>
      </c>
      <c r="I18" s="16">
        <v>4.5739999999999998</v>
      </c>
      <c r="J18" s="16">
        <v>4.6879999999999997</v>
      </c>
      <c r="K18" s="16">
        <v>4.8049999999999997</v>
      </c>
      <c r="L18" s="16">
        <v>4.9249999999999998</v>
      </c>
      <c r="M18" s="16">
        <v>5.0510000000000002</v>
      </c>
      <c r="N18" s="16">
        <v>5.18</v>
      </c>
      <c r="O18" s="16">
        <v>5.3150000000000004</v>
      </c>
      <c r="P18" s="16">
        <v>5.4550000000000001</v>
      </c>
      <c r="Q18" s="16">
        <v>5.6</v>
      </c>
      <c r="R18" s="16">
        <v>5.7519999999999998</v>
      </c>
      <c r="S18" s="16">
        <v>5.9109999999999996</v>
      </c>
      <c r="T18" s="16">
        <v>6.0759999999999996</v>
      </c>
      <c r="U18" s="16">
        <v>6.25</v>
      </c>
      <c r="V18" s="16">
        <v>6.4320000000000004</v>
      </c>
      <c r="W18" s="16">
        <v>6.6239999999999997</v>
      </c>
      <c r="X18" s="16">
        <v>6.8259999999999996</v>
      </c>
      <c r="Y18" s="16">
        <v>7.0389999999999997</v>
      </c>
      <c r="Z18" s="16">
        <v>7.2649999999999997</v>
      </c>
      <c r="AA18" s="16">
        <v>7.5049999999999999</v>
      </c>
      <c r="AB18" s="16">
        <v>7.7590000000000003</v>
      </c>
      <c r="AC18" s="16">
        <v>8.0310000000000006</v>
      </c>
      <c r="AD18" s="16">
        <v>8.3219999999999992</v>
      </c>
      <c r="AE18" s="16">
        <v>8.6329999999999991</v>
      </c>
      <c r="AF18" s="16">
        <v>8.9689999999999994</v>
      </c>
      <c r="AG18" s="16">
        <v>9.3320000000000007</v>
      </c>
      <c r="AH18" s="16">
        <v>9.7260000000000009</v>
      </c>
      <c r="AI18" s="16">
        <v>10.16</v>
      </c>
      <c r="AJ18" s="16">
        <v>10.63</v>
      </c>
      <c r="AK18" s="16">
        <v>11.14</v>
      </c>
      <c r="AL18" s="16">
        <v>11.72</v>
      </c>
      <c r="AM18" s="16">
        <v>12.36</v>
      </c>
      <c r="AN18" s="16">
        <v>13.09</v>
      </c>
      <c r="AO18" s="16">
        <v>13.92</v>
      </c>
      <c r="AP18" s="16">
        <v>14.87</v>
      </c>
      <c r="AQ18" s="16">
        <v>15.98</v>
      </c>
      <c r="AR18" s="16">
        <v>17.309999999999999</v>
      </c>
      <c r="AS18" s="16">
        <v>18.920000000000002</v>
      </c>
      <c r="AT18" s="16">
        <v>20.94</v>
      </c>
      <c r="AU18" s="16">
        <v>23.57</v>
      </c>
      <c r="AV18" s="16">
        <v>27.19</v>
      </c>
      <c r="AW18" s="16">
        <v>32.6</v>
      </c>
      <c r="AX18" s="16">
        <v>42.02</v>
      </c>
      <c r="AY18" s="16">
        <v>65.39</v>
      </c>
      <c r="AZ18" s="16" t="s">
        <v>134</v>
      </c>
      <c r="BA18" s="16" t="s">
        <v>134</v>
      </c>
      <c r="BB18" s="16" t="s">
        <v>134</v>
      </c>
      <c r="BC18" s="16" t="s">
        <v>134</v>
      </c>
      <c r="BD18" s="16" t="s">
        <v>134</v>
      </c>
      <c r="BE18" s="16" t="s">
        <v>134</v>
      </c>
      <c r="BF18" s="16" t="s">
        <v>134</v>
      </c>
      <c r="BG18" s="16" t="s">
        <v>134</v>
      </c>
      <c r="BH18" s="16" t="s">
        <v>134</v>
      </c>
      <c r="BI18" s="16" t="s">
        <v>134</v>
      </c>
      <c r="BJ18" s="16" t="s">
        <v>134</v>
      </c>
      <c r="BK18" s="16" t="s">
        <v>134</v>
      </c>
      <c r="BL18" s="16" t="s">
        <v>134</v>
      </c>
      <c r="BM18" s="16" t="s">
        <v>134</v>
      </c>
      <c r="BN18" s="16" t="s">
        <v>134</v>
      </c>
      <c r="BO18" s="16" t="s">
        <v>134</v>
      </c>
      <c r="BP18" s="16" t="s">
        <v>134</v>
      </c>
      <c r="BQ18" s="16" t="s">
        <v>134</v>
      </c>
      <c r="BR18" s="16" t="s">
        <v>134</v>
      </c>
      <c r="BS18" s="16" t="s">
        <v>134</v>
      </c>
      <c r="BT18" s="16" t="s">
        <v>134</v>
      </c>
      <c r="BU18" s="16" t="s">
        <v>134</v>
      </c>
      <c r="BV18" s="16" t="s">
        <v>134</v>
      </c>
      <c r="BW18" s="16" t="s">
        <v>134</v>
      </c>
      <c r="BX18" s="16" t="s">
        <v>134</v>
      </c>
      <c r="BY18" s="16" t="s">
        <v>134</v>
      </c>
      <c r="BZ18" s="16" t="s">
        <v>134</v>
      </c>
      <c r="CA18" s="16" t="s">
        <v>134</v>
      </c>
      <c r="CB18" s="16" t="s">
        <v>134</v>
      </c>
      <c r="CC18" s="16" t="s">
        <v>134</v>
      </c>
      <c r="CD18" s="16" t="s">
        <v>134</v>
      </c>
      <c r="CE18" s="16" t="s">
        <v>134</v>
      </c>
      <c r="CF18" s="16" t="s">
        <v>134</v>
      </c>
      <c r="CG18" s="16" t="s">
        <v>134</v>
      </c>
      <c r="CH18" s="16" t="s">
        <v>134</v>
      </c>
      <c r="CI18" s="16" t="s">
        <v>134</v>
      </c>
      <c r="CJ18" s="16" t="s">
        <v>134</v>
      </c>
      <c r="CK18" s="16" t="s">
        <v>134</v>
      </c>
      <c r="CL18" s="16" t="s">
        <v>134</v>
      </c>
      <c r="CM18" s="16" t="s">
        <v>134</v>
      </c>
      <c r="CN18" s="16" t="s">
        <v>134</v>
      </c>
      <c r="CO18" s="16" t="s">
        <v>134</v>
      </c>
      <c r="CP18" s="16" t="s">
        <v>134</v>
      </c>
      <c r="CQ18" s="16" t="s">
        <v>134</v>
      </c>
      <c r="CR18" s="16" t="s">
        <v>134</v>
      </c>
      <c r="CS18" s="16" t="s">
        <v>134</v>
      </c>
      <c r="CT18" s="16" t="s">
        <v>134</v>
      </c>
      <c r="CU18" s="16" t="s">
        <v>134</v>
      </c>
      <c r="CV18" s="16" t="s">
        <v>134</v>
      </c>
      <c r="CW18" s="16" t="s">
        <v>134</v>
      </c>
      <c r="CX18" s="16" t="s">
        <v>134</v>
      </c>
      <c r="CY18" s="16" t="s">
        <v>134</v>
      </c>
      <c r="CZ18" s="16" t="s">
        <v>134</v>
      </c>
    </row>
    <row r="19" spans="2:104">
      <c r="B19" s="28"/>
      <c r="C19" s="14" t="s">
        <v>50</v>
      </c>
      <c r="D19" s="16" t="s">
        <v>135</v>
      </c>
      <c r="E19" s="16">
        <v>3.7970000000000002</v>
      </c>
      <c r="F19" s="16">
        <v>3.89</v>
      </c>
      <c r="G19" s="16">
        <v>3.9860000000000002</v>
      </c>
      <c r="H19" s="16">
        <v>4.085</v>
      </c>
      <c r="I19" s="16">
        <v>4.1859999999999999</v>
      </c>
      <c r="J19" s="16">
        <v>4.29</v>
      </c>
      <c r="K19" s="16">
        <v>4.3979999999999997</v>
      </c>
      <c r="L19" s="16">
        <v>4.5090000000000003</v>
      </c>
      <c r="M19" s="16">
        <v>4.6239999999999997</v>
      </c>
      <c r="N19" s="16">
        <v>4.7430000000000003</v>
      </c>
      <c r="O19" s="16">
        <v>4.8659999999999997</v>
      </c>
      <c r="P19" s="16">
        <v>4.9939999999999998</v>
      </c>
      <c r="Q19" s="16">
        <v>5.1260000000000003</v>
      </c>
      <c r="R19" s="16">
        <v>5.2649999999999997</v>
      </c>
      <c r="S19" s="16">
        <v>5.4089999999999998</v>
      </c>
      <c r="T19" s="16">
        <v>5.56</v>
      </c>
      <c r="U19" s="16">
        <v>5.7169999999999996</v>
      </c>
      <c r="V19" s="16">
        <v>5.8819999999999997</v>
      </c>
      <c r="W19" s="16">
        <v>6.056</v>
      </c>
      <c r="X19" s="16">
        <v>6.2380000000000004</v>
      </c>
      <c r="Y19" s="16">
        <v>6.43</v>
      </c>
      <c r="Z19" s="16">
        <v>6.6340000000000003</v>
      </c>
      <c r="AA19" s="16">
        <v>6.8490000000000002</v>
      </c>
      <c r="AB19" s="16">
        <v>7.077</v>
      </c>
      <c r="AC19" s="16">
        <v>7.32</v>
      </c>
      <c r="AD19" s="16">
        <v>7.5789999999999997</v>
      </c>
      <c r="AE19" s="16">
        <v>7.8559999999999999</v>
      </c>
      <c r="AF19" s="16">
        <v>8.1539999999999999</v>
      </c>
      <c r="AG19" s="16">
        <v>8.4749999999999996</v>
      </c>
      <c r="AH19" s="16">
        <v>8.8219999999999992</v>
      </c>
      <c r="AI19" s="16">
        <v>9.1980000000000004</v>
      </c>
      <c r="AJ19" s="16">
        <v>9.61</v>
      </c>
      <c r="AK19" s="16">
        <v>10.06</v>
      </c>
      <c r="AL19" s="16">
        <v>10.56</v>
      </c>
      <c r="AM19" s="16">
        <v>11.11</v>
      </c>
      <c r="AN19" s="16">
        <v>11.73</v>
      </c>
      <c r="AO19" s="16">
        <v>12.43</v>
      </c>
      <c r="AP19" s="16">
        <v>13.23</v>
      </c>
      <c r="AQ19" s="16">
        <v>14.16</v>
      </c>
      <c r="AR19" s="16">
        <v>15.24</v>
      </c>
      <c r="AS19" s="16">
        <v>16.54</v>
      </c>
      <c r="AT19" s="16">
        <v>18.12</v>
      </c>
      <c r="AU19" s="16">
        <v>20.12</v>
      </c>
      <c r="AV19" s="16">
        <v>22.74</v>
      </c>
      <c r="AW19" s="16">
        <v>26.4</v>
      </c>
      <c r="AX19" s="16">
        <v>32.01</v>
      </c>
      <c r="AY19" s="16">
        <v>42.22</v>
      </c>
      <c r="AZ19" s="16">
        <v>71.489999999999995</v>
      </c>
      <c r="BA19" s="16" t="s">
        <v>134</v>
      </c>
      <c r="BB19" s="16" t="s">
        <v>134</v>
      </c>
      <c r="BC19" s="16" t="s">
        <v>134</v>
      </c>
      <c r="BD19" s="16" t="s">
        <v>134</v>
      </c>
      <c r="BE19" s="16" t="s">
        <v>134</v>
      </c>
      <c r="BF19" s="16" t="s">
        <v>134</v>
      </c>
      <c r="BG19" s="16" t="s">
        <v>134</v>
      </c>
      <c r="BH19" s="16" t="s">
        <v>134</v>
      </c>
      <c r="BI19" s="16" t="s">
        <v>134</v>
      </c>
      <c r="BJ19" s="16" t="s">
        <v>134</v>
      </c>
      <c r="BK19" s="16" t="s">
        <v>134</v>
      </c>
      <c r="BL19" s="16" t="s">
        <v>134</v>
      </c>
      <c r="BM19" s="16" t="s">
        <v>134</v>
      </c>
      <c r="BN19" s="16" t="s">
        <v>134</v>
      </c>
      <c r="BO19" s="16" t="s">
        <v>134</v>
      </c>
      <c r="BP19" s="16" t="s">
        <v>134</v>
      </c>
      <c r="BQ19" s="16" t="s">
        <v>134</v>
      </c>
      <c r="BR19" s="16" t="s">
        <v>134</v>
      </c>
      <c r="BS19" s="16" t="s">
        <v>134</v>
      </c>
      <c r="BT19" s="16" t="s">
        <v>134</v>
      </c>
      <c r="BU19" s="16" t="s">
        <v>134</v>
      </c>
      <c r="BV19" s="16" t="s">
        <v>134</v>
      </c>
      <c r="BW19" s="16" t="s">
        <v>134</v>
      </c>
      <c r="BX19" s="16" t="s">
        <v>134</v>
      </c>
      <c r="BY19" s="16" t="s">
        <v>134</v>
      </c>
      <c r="BZ19" s="16" t="s">
        <v>134</v>
      </c>
      <c r="CA19" s="16" t="s">
        <v>134</v>
      </c>
      <c r="CB19" s="16" t="s">
        <v>134</v>
      </c>
      <c r="CC19" s="16" t="s">
        <v>134</v>
      </c>
      <c r="CD19" s="16" t="s">
        <v>134</v>
      </c>
      <c r="CE19" s="16" t="s">
        <v>134</v>
      </c>
      <c r="CF19" s="16" t="s">
        <v>134</v>
      </c>
      <c r="CG19" s="16" t="s">
        <v>134</v>
      </c>
      <c r="CH19" s="16" t="s">
        <v>134</v>
      </c>
      <c r="CI19" s="16" t="s">
        <v>134</v>
      </c>
      <c r="CJ19" s="16" t="s">
        <v>134</v>
      </c>
      <c r="CK19" s="16" t="s">
        <v>134</v>
      </c>
      <c r="CL19" s="16" t="s">
        <v>134</v>
      </c>
      <c r="CM19" s="16" t="s">
        <v>134</v>
      </c>
      <c r="CN19" s="16" t="s">
        <v>134</v>
      </c>
      <c r="CO19" s="16" t="s">
        <v>134</v>
      </c>
      <c r="CP19" s="16" t="s">
        <v>134</v>
      </c>
      <c r="CQ19" s="16" t="s">
        <v>134</v>
      </c>
      <c r="CR19" s="16" t="s">
        <v>134</v>
      </c>
      <c r="CS19" s="16" t="s">
        <v>134</v>
      </c>
      <c r="CT19" s="16" t="s">
        <v>134</v>
      </c>
      <c r="CU19" s="16" t="s">
        <v>134</v>
      </c>
      <c r="CV19" s="16" t="s">
        <v>134</v>
      </c>
      <c r="CW19" s="16" t="s">
        <v>134</v>
      </c>
      <c r="CX19" s="16" t="s">
        <v>134</v>
      </c>
      <c r="CY19" s="16" t="s">
        <v>134</v>
      </c>
      <c r="CZ19" s="16" t="s">
        <v>134</v>
      </c>
    </row>
    <row r="20" spans="2:104">
      <c r="B20" s="28"/>
      <c r="C20" s="14" t="s">
        <v>51</v>
      </c>
      <c r="D20" s="16" t="s">
        <v>135</v>
      </c>
      <c r="E20" s="16" t="s">
        <v>135</v>
      </c>
      <c r="F20" s="16">
        <v>3.5680000000000001</v>
      </c>
      <c r="G20" s="16">
        <v>3.657</v>
      </c>
      <c r="H20" s="16">
        <v>3.7480000000000002</v>
      </c>
      <c r="I20" s="16">
        <v>3.8420000000000001</v>
      </c>
      <c r="J20" s="16">
        <v>3.9390000000000001</v>
      </c>
      <c r="K20" s="16">
        <v>4.0380000000000003</v>
      </c>
      <c r="L20" s="16">
        <v>4.1399999999999997</v>
      </c>
      <c r="M20" s="16">
        <v>4.2460000000000004</v>
      </c>
      <c r="N20" s="16">
        <v>4.3559999999999999</v>
      </c>
      <c r="O20" s="16">
        <v>4.4690000000000003</v>
      </c>
      <c r="P20" s="16">
        <v>4.5860000000000003</v>
      </c>
      <c r="Q20" s="16">
        <v>4.7080000000000002</v>
      </c>
      <c r="R20" s="16">
        <v>4.835</v>
      </c>
      <c r="S20" s="16">
        <v>4.9660000000000002</v>
      </c>
      <c r="T20" s="16">
        <v>5.1040000000000001</v>
      </c>
      <c r="U20" s="16">
        <v>5.2480000000000002</v>
      </c>
      <c r="V20" s="16">
        <v>5.3979999999999997</v>
      </c>
      <c r="W20" s="16">
        <v>5.556</v>
      </c>
      <c r="X20" s="16">
        <v>5.7210000000000001</v>
      </c>
      <c r="Y20" s="16">
        <v>5.8949999999999996</v>
      </c>
      <c r="Z20" s="16">
        <v>6.0789999999999997</v>
      </c>
      <c r="AA20" s="16">
        <v>6.2729999999999997</v>
      </c>
      <c r="AB20" s="16">
        <v>6.4790000000000001</v>
      </c>
      <c r="AC20" s="16">
        <v>6.6970000000000001</v>
      </c>
      <c r="AD20" s="16">
        <v>6.9290000000000003</v>
      </c>
      <c r="AE20" s="16">
        <v>7.1769999999999996</v>
      </c>
      <c r="AF20" s="16">
        <v>7.4429999999999996</v>
      </c>
      <c r="AG20" s="16">
        <v>7.7279999999999998</v>
      </c>
      <c r="AH20" s="16">
        <v>8.0359999999999996</v>
      </c>
      <c r="AI20" s="16">
        <v>8.3689999999999998</v>
      </c>
      <c r="AJ20" s="16">
        <v>8.7309999999999999</v>
      </c>
      <c r="AK20" s="16">
        <v>9.1270000000000007</v>
      </c>
      <c r="AL20" s="16">
        <v>9.5619999999999994</v>
      </c>
      <c r="AM20" s="16">
        <v>10.039999999999999</v>
      </c>
      <c r="AN20" s="16">
        <v>10.58</v>
      </c>
      <c r="AO20" s="16">
        <v>11.18</v>
      </c>
      <c r="AP20" s="16">
        <v>11.86</v>
      </c>
      <c r="AQ20" s="16">
        <v>12.63</v>
      </c>
      <c r="AR20" s="16">
        <v>13.53</v>
      </c>
      <c r="AS20" s="16">
        <v>14.59</v>
      </c>
      <c r="AT20" s="16">
        <v>15.86</v>
      </c>
      <c r="AU20" s="16">
        <v>17.43</v>
      </c>
      <c r="AV20" s="16">
        <v>19.420000000000002</v>
      </c>
      <c r="AW20" s="16">
        <v>22.05</v>
      </c>
      <c r="AX20" s="16">
        <v>25.79</v>
      </c>
      <c r="AY20" s="16">
        <v>31.67</v>
      </c>
      <c r="AZ20" s="16">
        <v>43</v>
      </c>
      <c r="BA20" s="16">
        <v>83.43</v>
      </c>
      <c r="BB20" s="16" t="s">
        <v>134</v>
      </c>
      <c r="BC20" s="16" t="s">
        <v>134</v>
      </c>
      <c r="BD20" s="16" t="s">
        <v>134</v>
      </c>
      <c r="BE20" s="16" t="s">
        <v>134</v>
      </c>
      <c r="BF20" s="16" t="s">
        <v>134</v>
      </c>
      <c r="BG20" s="16" t="s">
        <v>134</v>
      </c>
      <c r="BH20" s="16" t="s">
        <v>134</v>
      </c>
      <c r="BI20" s="16" t="s">
        <v>134</v>
      </c>
      <c r="BJ20" s="16" t="s">
        <v>134</v>
      </c>
      <c r="BK20" s="16" t="s">
        <v>134</v>
      </c>
      <c r="BL20" s="16" t="s">
        <v>134</v>
      </c>
      <c r="BM20" s="16" t="s">
        <v>134</v>
      </c>
      <c r="BN20" s="16" t="s">
        <v>134</v>
      </c>
      <c r="BO20" s="16" t="s">
        <v>134</v>
      </c>
      <c r="BP20" s="16" t="s">
        <v>134</v>
      </c>
      <c r="BQ20" s="16" t="s">
        <v>134</v>
      </c>
      <c r="BR20" s="16" t="s">
        <v>134</v>
      </c>
      <c r="BS20" s="16" t="s">
        <v>134</v>
      </c>
      <c r="BT20" s="16" t="s">
        <v>134</v>
      </c>
      <c r="BU20" s="16" t="s">
        <v>134</v>
      </c>
      <c r="BV20" s="16" t="s">
        <v>134</v>
      </c>
      <c r="BW20" s="16" t="s">
        <v>134</v>
      </c>
      <c r="BX20" s="16" t="s">
        <v>134</v>
      </c>
      <c r="BY20" s="16" t="s">
        <v>134</v>
      </c>
      <c r="BZ20" s="16" t="s">
        <v>134</v>
      </c>
      <c r="CA20" s="16" t="s">
        <v>134</v>
      </c>
      <c r="CB20" s="16" t="s">
        <v>134</v>
      </c>
      <c r="CC20" s="16" t="s">
        <v>134</v>
      </c>
      <c r="CD20" s="16" t="s">
        <v>134</v>
      </c>
      <c r="CE20" s="16" t="s">
        <v>134</v>
      </c>
      <c r="CF20" s="16" t="s">
        <v>134</v>
      </c>
      <c r="CG20" s="16" t="s">
        <v>134</v>
      </c>
      <c r="CH20" s="16" t="s">
        <v>134</v>
      </c>
      <c r="CI20" s="16" t="s">
        <v>134</v>
      </c>
      <c r="CJ20" s="16" t="s">
        <v>134</v>
      </c>
      <c r="CK20" s="16" t="s">
        <v>134</v>
      </c>
      <c r="CL20" s="16" t="s">
        <v>134</v>
      </c>
      <c r="CM20" s="16" t="s">
        <v>134</v>
      </c>
      <c r="CN20" s="16" t="s">
        <v>134</v>
      </c>
      <c r="CO20" s="16" t="s">
        <v>134</v>
      </c>
      <c r="CP20" s="16" t="s">
        <v>134</v>
      </c>
      <c r="CQ20" s="16" t="s">
        <v>134</v>
      </c>
      <c r="CR20" s="16" t="s">
        <v>134</v>
      </c>
      <c r="CS20" s="16" t="s">
        <v>134</v>
      </c>
      <c r="CT20" s="16" t="s">
        <v>134</v>
      </c>
      <c r="CU20" s="16" t="s">
        <v>134</v>
      </c>
      <c r="CV20" s="16" t="s">
        <v>134</v>
      </c>
      <c r="CW20" s="16" t="s">
        <v>134</v>
      </c>
      <c r="CX20" s="16" t="s">
        <v>134</v>
      </c>
      <c r="CY20" s="16" t="s">
        <v>134</v>
      </c>
      <c r="CZ20" s="16" t="s">
        <v>134</v>
      </c>
    </row>
    <row r="21" spans="2:104">
      <c r="B21" s="28"/>
      <c r="C21" s="14" t="s">
        <v>52</v>
      </c>
      <c r="D21" s="16" t="s">
        <v>135</v>
      </c>
      <c r="E21" s="16" t="s">
        <v>135</v>
      </c>
      <c r="F21" s="16" t="s">
        <v>135</v>
      </c>
      <c r="G21" s="16">
        <v>3.363</v>
      </c>
      <c r="H21" s="16">
        <v>3.448</v>
      </c>
      <c r="I21" s="16">
        <v>3.5350000000000001</v>
      </c>
      <c r="J21" s="16">
        <v>3.625</v>
      </c>
      <c r="K21" s="16">
        <v>3.7170000000000001</v>
      </c>
      <c r="L21" s="16">
        <v>3.8119999999999998</v>
      </c>
      <c r="M21" s="16">
        <v>3.91</v>
      </c>
      <c r="N21" s="16">
        <v>4.0110000000000001</v>
      </c>
      <c r="O21" s="16">
        <v>4.1150000000000002</v>
      </c>
      <c r="P21" s="16">
        <v>4.2240000000000002</v>
      </c>
      <c r="Q21" s="16">
        <v>4.3360000000000003</v>
      </c>
      <c r="R21" s="16">
        <v>4.452</v>
      </c>
      <c r="S21" s="16">
        <v>4.5730000000000004</v>
      </c>
      <c r="T21" s="16">
        <v>4.6989999999999998</v>
      </c>
      <c r="U21" s="16">
        <v>4.8310000000000004</v>
      </c>
      <c r="V21" s="16">
        <v>4.968</v>
      </c>
      <c r="W21" s="16">
        <v>5.1120000000000001</v>
      </c>
      <c r="X21" s="16">
        <v>5.2629999999999999</v>
      </c>
      <c r="Y21" s="16">
        <v>5.4219999999999997</v>
      </c>
      <c r="Z21" s="16">
        <v>5.5890000000000004</v>
      </c>
      <c r="AA21" s="16">
        <v>5.7649999999999997</v>
      </c>
      <c r="AB21" s="16">
        <v>5.9509999999999996</v>
      </c>
      <c r="AC21" s="16">
        <v>6.1479999999999997</v>
      </c>
      <c r="AD21" s="16">
        <v>6.3570000000000002</v>
      </c>
      <c r="AE21" s="16">
        <v>6.58</v>
      </c>
      <c r="AF21" s="16">
        <v>6.819</v>
      </c>
      <c r="AG21" s="16">
        <v>7.0739999999999998</v>
      </c>
      <c r="AH21" s="16">
        <v>7.3479999999999999</v>
      </c>
      <c r="AI21" s="16">
        <v>7.6449999999999996</v>
      </c>
      <c r="AJ21" s="16">
        <v>7.9660000000000002</v>
      </c>
      <c r="AK21" s="16">
        <v>8.3149999999999995</v>
      </c>
      <c r="AL21" s="16">
        <v>8.6969999999999992</v>
      </c>
      <c r="AM21" s="16">
        <v>9.1170000000000009</v>
      </c>
      <c r="AN21" s="16">
        <v>9.5820000000000007</v>
      </c>
      <c r="AO21" s="16">
        <v>10.1</v>
      </c>
      <c r="AP21" s="16">
        <v>10.68</v>
      </c>
      <c r="AQ21" s="16">
        <v>11.34</v>
      </c>
      <c r="AR21" s="16">
        <v>12.1</v>
      </c>
      <c r="AS21" s="16">
        <v>12.98</v>
      </c>
      <c r="AT21" s="16">
        <v>14.02</v>
      </c>
      <c r="AU21" s="16">
        <v>15.28</v>
      </c>
      <c r="AV21" s="16">
        <v>16.829999999999998</v>
      </c>
      <c r="AW21" s="16">
        <v>18.82</v>
      </c>
      <c r="AX21" s="16">
        <v>21.49</v>
      </c>
      <c r="AY21" s="16">
        <v>25.34</v>
      </c>
      <c r="AZ21" s="16">
        <v>31.59</v>
      </c>
      <c r="BA21" s="16">
        <v>44.53</v>
      </c>
      <c r="BB21" s="16">
        <v>113.4</v>
      </c>
      <c r="BC21" s="16" t="s">
        <v>134</v>
      </c>
      <c r="BD21" s="16" t="s">
        <v>134</v>
      </c>
      <c r="BE21" s="16" t="s">
        <v>134</v>
      </c>
      <c r="BF21" s="16" t="s">
        <v>134</v>
      </c>
      <c r="BG21" s="16" t="s">
        <v>134</v>
      </c>
      <c r="BH21" s="16" t="s">
        <v>134</v>
      </c>
      <c r="BI21" s="16" t="s">
        <v>134</v>
      </c>
      <c r="BJ21" s="16" t="s">
        <v>134</v>
      </c>
      <c r="BK21" s="16" t="s">
        <v>134</v>
      </c>
      <c r="BL21" s="16" t="s">
        <v>134</v>
      </c>
      <c r="BM21" s="16" t="s">
        <v>134</v>
      </c>
      <c r="BN21" s="16" t="s">
        <v>134</v>
      </c>
      <c r="BO21" s="16" t="s">
        <v>134</v>
      </c>
      <c r="BP21" s="16" t="s">
        <v>134</v>
      </c>
      <c r="BQ21" s="16" t="s">
        <v>134</v>
      </c>
      <c r="BR21" s="16" t="s">
        <v>134</v>
      </c>
      <c r="BS21" s="16" t="s">
        <v>134</v>
      </c>
      <c r="BT21" s="16" t="s">
        <v>134</v>
      </c>
      <c r="BU21" s="16" t="s">
        <v>134</v>
      </c>
      <c r="BV21" s="16" t="s">
        <v>134</v>
      </c>
      <c r="BW21" s="16" t="s">
        <v>134</v>
      </c>
      <c r="BX21" s="16" t="s">
        <v>134</v>
      </c>
      <c r="BY21" s="16" t="s">
        <v>134</v>
      </c>
      <c r="BZ21" s="16" t="s">
        <v>134</v>
      </c>
      <c r="CA21" s="16" t="s">
        <v>134</v>
      </c>
      <c r="CB21" s="16" t="s">
        <v>134</v>
      </c>
      <c r="CC21" s="16" t="s">
        <v>134</v>
      </c>
      <c r="CD21" s="16" t="s">
        <v>134</v>
      </c>
      <c r="CE21" s="16" t="s">
        <v>134</v>
      </c>
      <c r="CF21" s="16" t="s">
        <v>134</v>
      </c>
      <c r="CG21" s="16" t="s">
        <v>134</v>
      </c>
      <c r="CH21" s="16" t="s">
        <v>134</v>
      </c>
      <c r="CI21" s="16" t="s">
        <v>134</v>
      </c>
      <c r="CJ21" s="16" t="s">
        <v>134</v>
      </c>
      <c r="CK21" s="16" t="s">
        <v>134</v>
      </c>
      <c r="CL21" s="16" t="s">
        <v>134</v>
      </c>
      <c r="CM21" s="16" t="s">
        <v>134</v>
      </c>
      <c r="CN21" s="16" t="s">
        <v>134</v>
      </c>
      <c r="CO21" s="16" t="s">
        <v>134</v>
      </c>
      <c r="CP21" s="16" t="s">
        <v>134</v>
      </c>
      <c r="CQ21" s="16" t="s">
        <v>134</v>
      </c>
      <c r="CR21" s="16" t="s">
        <v>134</v>
      </c>
      <c r="CS21" s="16" t="s">
        <v>134</v>
      </c>
      <c r="CT21" s="16" t="s">
        <v>134</v>
      </c>
      <c r="CU21" s="16" t="s">
        <v>134</v>
      </c>
      <c r="CV21" s="16" t="s">
        <v>134</v>
      </c>
      <c r="CW21" s="16" t="s">
        <v>134</v>
      </c>
      <c r="CX21" s="16" t="s">
        <v>134</v>
      </c>
      <c r="CY21" s="16" t="s">
        <v>134</v>
      </c>
      <c r="CZ21" s="16" t="s">
        <v>134</v>
      </c>
    </row>
    <row r="22" spans="2:104">
      <c r="B22" s="28"/>
      <c r="C22" s="14" t="s">
        <v>53</v>
      </c>
      <c r="D22" s="16" t="s">
        <v>135</v>
      </c>
      <c r="E22" s="16" t="s">
        <v>135</v>
      </c>
      <c r="F22" s="16" t="s">
        <v>135</v>
      </c>
      <c r="G22" s="16" t="s">
        <v>135</v>
      </c>
      <c r="H22" s="16">
        <v>3.1779999999999999</v>
      </c>
      <c r="I22" s="16">
        <v>3.2589999999999999</v>
      </c>
      <c r="J22" s="16">
        <v>3.343</v>
      </c>
      <c r="K22" s="16">
        <v>3.4289999999999998</v>
      </c>
      <c r="L22" s="16">
        <v>3.5169999999999999</v>
      </c>
      <c r="M22" s="16">
        <v>3.6080000000000001</v>
      </c>
      <c r="N22" s="16">
        <v>3.702</v>
      </c>
      <c r="O22" s="16">
        <v>3.7989999999999999</v>
      </c>
      <c r="P22" s="16">
        <v>3.899</v>
      </c>
      <c r="Q22" s="16">
        <v>4.0030000000000001</v>
      </c>
      <c r="R22" s="16">
        <v>4.1100000000000003</v>
      </c>
      <c r="S22" s="16">
        <v>4.2220000000000004</v>
      </c>
      <c r="T22" s="16">
        <v>4.3380000000000001</v>
      </c>
      <c r="U22" s="16">
        <v>4.4589999999999996</v>
      </c>
      <c r="V22" s="16">
        <v>4.585</v>
      </c>
      <c r="W22" s="16">
        <v>4.7169999999999996</v>
      </c>
      <c r="X22" s="16">
        <v>4.8550000000000004</v>
      </c>
      <c r="Y22" s="16">
        <v>5</v>
      </c>
      <c r="Z22" s="16">
        <v>5.1520000000000001</v>
      </c>
      <c r="AA22" s="16">
        <v>5.3129999999999997</v>
      </c>
      <c r="AB22" s="16">
        <v>5.4820000000000002</v>
      </c>
      <c r="AC22" s="16">
        <v>5.6609999999999996</v>
      </c>
      <c r="AD22" s="16">
        <v>5.85</v>
      </c>
      <c r="AE22" s="16">
        <v>6.0519999999999996</v>
      </c>
      <c r="AF22" s="16">
        <v>6.2670000000000003</v>
      </c>
      <c r="AG22" s="16">
        <v>6.4960000000000004</v>
      </c>
      <c r="AH22" s="16">
        <v>6.7430000000000003</v>
      </c>
      <c r="AI22" s="16">
        <v>7.0069999999999997</v>
      </c>
      <c r="AJ22" s="16">
        <v>7.2930000000000001</v>
      </c>
      <c r="AK22" s="16">
        <v>7.6040000000000001</v>
      </c>
      <c r="AL22" s="16">
        <v>7.9420000000000002</v>
      </c>
      <c r="AM22" s="16">
        <v>8.3119999999999994</v>
      </c>
      <c r="AN22" s="16">
        <v>8.7189999999999994</v>
      </c>
      <c r="AO22" s="16">
        <v>9.1709999999999994</v>
      </c>
      <c r="AP22" s="16">
        <v>9.6750000000000007</v>
      </c>
      <c r="AQ22" s="16">
        <v>10.24</v>
      </c>
      <c r="AR22" s="16">
        <v>10.89</v>
      </c>
      <c r="AS22" s="16">
        <v>11.63</v>
      </c>
      <c r="AT22" s="16">
        <v>12.5</v>
      </c>
      <c r="AU22" s="16">
        <v>13.52</v>
      </c>
      <c r="AV22" s="16">
        <v>14.77</v>
      </c>
      <c r="AW22" s="16">
        <v>16.32</v>
      </c>
      <c r="AX22" s="16">
        <v>18.32</v>
      </c>
      <c r="AY22" s="16">
        <v>21.04</v>
      </c>
      <c r="AZ22" s="16">
        <v>25.05</v>
      </c>
      <c r="BA22" s="16">
        <v>31.8</v>
      </c>
      <c r="BB22" s="16">
        <v>47.12</v>
      </c>
      <c r="BC22" s="16" t="s">
        <v>134</v>
      </c>
      <c r="BD22" s="16" t="s">
        <v>134</v>
      </c>
      <c r="BE22" s="16" t="s">
        <v>134</v>
      </c>
      <c r="BF22" s="16" t="s">
        <v>134</v>
      </c>
      <c r="BG22" s="16" t="s">
        <v>134</v>
      </c>
      <c r="BH22" s="16" t="s">
        <v>134</v>
      </c>
      <c r="BI22" s="16" t="s">
        <v>134</v>
      </c>
      <c r="BJ22" s="16" t="s">
        <v>134</v>
      </c>
      <c r="BK22" s="16" t="s">
        <v>134</v>
      </c>
      <c r="BL22" s="16" t="s">
        <v>134</v>
      </c>
      <c r="BM22" s="16" t="s">
        <v>134</v>
      </c>
      <c r="BN22" s="16" t="s">
        <v>134</v>
      </c>
      <c r="BO22" s="16" t="s">
        <v>134</v>
      </c>
      <c r="BP22" s="16" t="s">
        <v>134</v>
      </c>
      <c r="BQ22" s="16" t="s">
        <v>134</v>
      </c>
      <c r="BR22" s="16" t="s">
        <v>134</v>
      </c>
      <c r="BS22" s="16" t="s">
        <v>134</v>
      </c>
      <c r="BT22" s="16" t="s">
        <v>134</v>
      </c>
      <c r="BU22" s="16" t="s">
        <v>134</v>
      </c>
      <c r="BV22" s="16" t="s">
        <v>134</v>
      </c>
      <c r="BW22" s="16" t="s">
        <v>134</v>
      </c>
      <c r="BX22" s="16" t="s">
        <v>134</v>
      </c>
      <c r="BY22" s="16" t="s">
        <v>134</v>
      </c>
      <c r="BZ22" s="16" t="s">
        <v>134</v>
      </c>
      <c r="CA22" s="16" t="s">
        <v>134</v>
      </c>
      <c r="CB22" s="16" t="s">
        <v>134</v>
      </c>
      <c r="CC22" s="16" t="s">
        <v>134</v>
      </c>
      <c r="CD22" s="16" t="s">
        <v>134</v>
      </c>
      <c r="CE22" s="16" t="s">
        <v>134</v>
      </c>
      <c r="CF22" s="16" t="s">
        <v>134</v>
      </c>
      <c r="CG22" s="16" t="s">
        <v>134</v>
      </c>
      <c r="CH22" s="16" t="s">
        <v>134</v>
      </c>
      <c r="CI22" s="16" t="s">
        <v>134</v>
      </c>
      <c r="CJ22" s="16" t="s">
        <v>134</v>
      </c>
      <c r="CK22" s="16" t="s">
        <v>134</v>
      </c>
      <c r="CL22" s="16" t="s">
        <v>134</v>
      </c>
      <c r="CM22" s="16" t="s">
        <v>134</v>
      </c>
      <c r="CN22" s="16" t="s">
        <v>134</v>
      </c>
      <c r="CO22" s="16" t="s">
        <v>134</v>
      </c>
      <c r="CP22" s="16" t="s">
        <v>134</v>
      </c>
      <c r="CQ22" s="16" t="s">
        <v>134</v>
      </c>
      <c r="CR22" s="16" t="s">
        <v>134</v>
      </c>
      <c r="CS22" s="16" t="s">
        <v>134</v>
      </c>
      <c r="CT22" s="16" t="s">
        <v>134</v>
      </c>
      <c r="CU22" s="16" t="s">
        <v>134</v>
      </c>
      <c r="CV22" s="16" t="s">
        <v>134</v>
      </c>
      <c r="CW22" s="16" t="s">
        <v>134</v>
      </c>
      <c r="CX22" s="16" t="s">
        <v>134</v>
      </c>
      <c r="CY22" s="16" t="s">
        <v>134</v>
      </c>
      <c r="CZ22" s="16" t="s">
        <v>134</v>
      </c>
    </row>
    <row r="23" spans="2:104">
      <c r="B23" s="28"/>
      <c r="C23" s="14" t="s">
        <v>54</v>
      </c>
      <c r="D23" s="16" t="s">
        <v>135</v>
      </c>
      <c r="E23" s="16" t="s">
        <v>135</v>
      </c>
      <c r="F23" s="16" t="s">
        <v>135</v>
      </c>
      <c r="G23" s="16" t="s">
        <v>135</v>
      </c>
      <c r="H23" s="16" t="s">
        <v>135</v>
      </c>
      <c r="I23" s="16">
        <v>3.01</v>
      </c>
      <c r="J23" s="16">
        <v>3.0880000000000001</v>
      </c>
      <c r="K23" s="16">
        <v>3.169</v>
      </c>
      <c r="L23" s="16">
        <v>3.2509999999999999</v>
      </c>
      <c r="M23" s="16">
        <v>3.3359999999999999</v>
      </c>
      <c r="N23" s="16">
        <v>3.423</v>
      </c>
      <c r="O23" s="16">
        <v>3.5139999999999998</v>
      </c>
      <c r="P23" s="16">
        <v>3.6070000000000002</v>
      </c>
      <c r="Q23" s="16">
        <v>3.7029999999999998</v>
      </c>
      <c r="R23" s="16">
        <v>3.8029999999999999</v>
      </c>
      <c r="S23" s="16">
        <v>3.9060000000000001</v>
      </c>
      <c r="T23" s="16">
        <v>4.0129999999999999</v>
      </c>
      <c r="U23" s="16">
        <v>4.125</v>
      </c>
      <c r="V23" s="16">
        <v>4.2409999999999997</v>
      </c>
      <c r="W23" s="16">
        <v>4.3630000000000004</v>
      </c>
      <c r="X23" s="16">
        <v>4.49</v>
      </c>
      <c r="Y23" s="16">
        <v>4.6219999999999999</v>
      </c>
      <c r="Z23" s="16">
        <v>4.7619999999999996</v>
      </c>
      <c r="AA23" s="16">
        <v>4.9089999999999998</v>
      </c>
      <c r="AB23" s="16">
        <v>5.0629999999999997</v>
      </c>
      <c r="AC23" s="16">
        <v>5.226</v>
      </c>
      <c r="AD23" s="16">
        <v>5.399</v>
      </c>
      <c r="AE23" s="16">
        <v>5.5810000000000004</v>
      </c>
      <c r="AF23" s="16">
        <v>5.7759999999999998</v>
      </c>
      <c r="AG23" s="16">
        <v>5.9829999999999997</v>
      </c>
      <c r="AH23" s="16">
        <v>6.2050000000000001</v>
      </c>
      <c r="AI23" s="16">
        <v>6.4429999999999996</v>
      </c>
      <c r="AJ23" s="16">
        <v>6.7</v>
      </c>
      <c r="AK23" s="16">
        <v>6.9770000000000003</v>
      </c>
      <c r="AL23" s="16">
        <v>7.2770000000000001</v>
      </c>
      <c r="AM23" s="16">
        <v>7.6050000000000004</v>
      </c>
      <c r="AN23" s="16">
        <v>7.9649999999999999</v>
      </c>
      <c r="AO23" s="16">
        <v>8.3610000000000007</v>
      </c>
      <c r="AP23" s="16">
        <v>8.8010000000000002</v>
      </c>
      <c r="AQ23" s="16">
        <v>9.2929999999999993</v>
      </c>
      <c r="AR23" s="16">
        <v>9.8480000000000008</v>
      </c>
      <c r="AS23" s="16">
        <v>10.48</v>
      </c>
      <c r="AT23" s="16">
        <v>11.21</v>
      </c>
      <c r="AU23" s="16">
        <v>12.06</v>
      </c>
      <c r="AV23" s="16">
        <v>13.08</v>
      </c>
      <c r="AW23" s="16">
        <v>14.32</v>
      </c>
      <c r="AX23" s="16">
        <v>15.88</v>
      </c>
      <c r="AY23" s="16">
        <v>17.899999999999999</v>
      </c>
      <c r="AZ23" s="16">
        <v>20.7</v>
      </c>
      <c r="BA23" s="16">
        <v>24.92</v>
      </c>
      <c r="BB23" s="16">
        <v>32.35</v>
      </c>
      <c r="BC23" s="16">
        <v>51.45</v>
      </c>
      <c r="BD23" s="16" t="s">
        <v>134</v>
      </c>
      <c r="BE23" s="16" t="s">
        <v>134</v>
      </c>
      <c r="BF23" s="16" t="s">
        <v>134</v>
      </c>
      <c r="BG23" s="16" t="s">
        <v>134</v>
      </c>
      <c r="BH23" s="16" t="s">
        <v>134</v>
      </c>
      <c r="BI23" s="16" t="s">
        <v>134</v>
      </c>
      <c r="BJ23" s="16" t="s">
        <v>134</v>
      </c>
      <c r="BK23" s="16" t="s">
        <v>134</v>
      </c>
      <c r="BL23" s="16" t="s">
        <v>134</v>
      </c>
      <c r="BM23" s="16" t="s">
        <v>134</v>
      </c>
      <c r="BN23" s="16" t="s">
        <v>134</v>
      </c>
      <c r="BO23" s="16" t="s">
        <v>134</v>
      </c>
      <c r="BP23" s="16" t="s">
        <v>134</v>
      </c>
      <c r="BQ23" s="16" t="s">
        <v>134</v>
      </c>
      <c r="BR23" s="16" t="s">
        <v>134</v>
      </c>
      <c r="BS23" s="16" t="s">
        <v>134</v>
      </c>
      <c r="BT23" s="16" t="s">
        <v>134</v>
      </c>
      <c r="BU23" s="16" t="s">
        <v>134</v>
      </c>
      <c r="BV23" s="16" t="s">
        <v>134</v>
      </c>
      <c r="BW23" s="16" t="s">
        <v>134</v>
      </c>
      <c r="BX23" s="16" t="s">
        <v>134</v>
      </c>
      <c r="BY23" s="16" t="s">
        <v>134</v>
      </c>
      <c r="BZ23" s="16" t="s">
        <v>134</v>
      </c>
      <c r="CA23" s="16" t="s">
        <v>134</v>
      </c>
      <c r="CB23" s="16" t="s">
        <v>134</v>
      </c>
      <c r="CC23" s="16" t="s">
        <v>134</v>
      </c>
      <c r="CD23" s="16" t="s">
        <v>134</v>
      </c>
      <c r="CE23" s="16" t="s">
        <v>134</v>
      </c>
      <c r="CF23" s="16" t="s">
        <v>134</v>
      </c>
      <c r="CG23" s="16" t="s">
        <v>134</v>
      </c>
      <c r="CH23" s="16" t="s">
        <v>134</v>
      </c>
      <c r="CI23" s="16" t="s">
        <v>134</v>
      </c>
      <c r="CJ23" s="16" t="s">
        <v>134</v>
      </c>
      <c r="CK23" s="16" t="s">
        <v>134</v>
      </c>
      <c r="CL23" s="16" t="s">
        <v>134</v>
      </c>
      <c r="CM23" s="16" t="s">
        <v>134</v>
      </c>
      <c r="CN23" s="16" t="s">
        <v>134</v>
      </c>
      <c r="CO23" s="16" t="s">
        <v>134</v>
      </c>
      <c r="CP23" s="16" t="s">
        <v>134</v>
      </c>
      <c r="CQ23" s="16" t="s">
        <v>134</v>
      </c>
      <c r="CR23" s="16" t="s">
        <v>134</v>
      </c>
      <c r="CS23" s="16" t="s">
        <v>134</v>
      </c>
      <c r="CT23" s="16" t="s">
        <v>134</v>
      </c>
      <c r="CU23" s="16" t="s">
        <v>134</v>
      </c>
      <c r="CV23" s="16" t="s">
        <v>134</v>
      </c>
      <c r="CW23" s="16" t="s">
        <v>134</v>
      </c>
      <c r="CX23" s="16" t="s">
        <v>134</v>
      </c>
      <c r="CY23" s="16" t="s">
        <v>134</v>
      </c>
      <c r="CZ23" s="16" t="s">
        <v>134</v>
      </c>
    </row>
    <row r="24" spans="2:104">
      <c r="B24" s="28"/>
      <c r="C24" s="14" t="s">
        <v>55</v>
      </c>
      <c r="D24" s="16" t="s">
        <v>135</v>
      </c>
      <c r="E24" s="16" t="s">
        <v>135</v>
      </c>
      <c r="F24" s="16" t="s">
        <v>135</v>
      </c>
      <c r="G24" s="16" t="s">
        <v>135</v>
      </c>
      <c r="H24" s="16" t="s">
        <v>135</v>
      </c>
      <c r="I24" s="16" t="s">
        <v>135</v>
      </c>
      <c r="J24" s="16">
        <v>2.8570000000000002</v>
      </c>
      <c r="K24" s="16">
        <v>2.9329999999999998</v>
      </c>
      <c r="L24" s="16">
        <v>3.01</v>
      </c>
      <c r="M24" s="16">
        <v>3.09</v>
      </c>
      <c r="N24" s="16">
        <v>3.1709999999999998</v>
      </c>
      <c r="O24" s="16">
        <v>3.2549999999999999</v>
      </c>
      <c r="P24" s="16">
        <v>3.3420000000000001</v>
      </c>
      <c r="Q24" s="16">
        <v>3.4319999999999999</v>
      </c>
      <c r="R24" s="16">
        <v>3.524</v>
      </c>
      <c r="S24" s="16">
        <v>3.62</v>
      </c>
      <c r="T24" s="16">
        <v>3.72</v>
      </c>
      <c r="U24" s="16">
        <v>3.823</v>
      </c>
      <c r="V24" s="16">
        <v>3.931</v>
      </c>
      <c r="W24" s="16">
        <v>4.0430000000000001</v>
      </c>
      <c r="X24" s="16">
        <v>4.16</v>
      </c>
      <c r="Y24" s="16">
        <v>4.2830000000000004</v>
      </c>
      <c r="Z24" s="16">
        <v>4.4109999999999996</v>
      </c>
      <c r="AA24" s="16">
        <v>4.5449999999999999</v>
      </c>
      <c r="AB24" s="16">
        <v>4.6870000000000003</v>
      </c>
      <c r="AC24" s="16">
        <v>4.8360000000000003</v>
      </c>
      <c r="AD24" s="16">
        <v>4.9939999999999998</v>
      </c>
      <c r="AE24" s="16">
        <v>5.16</v>
      </c>
      <c r="AF24" s="16">
        <v>5.3369999999999997</v>
      </c>
      <c r="AG24" s="16">
        <v>5.5259999999999998</v>
      </c>
      <c r="AH24" s="16">
        <v>5.726</v>
      </c>
      <c r="AI24" s="16">
        <v>5.9409999999999998</v>
      </c>
      <c r="AJ24" s="16">
        <v>6.1719999999999997</v>
      </c>
      <c r="AK24" s="16">
        <v>6.4210000000000003</v>
      </c>
      <c r="AL24" s="16">
        <v>6.69</v>
      </c>
      <c r="AM24" s="16">
        <v>6.9820000000000002</v>
      </c>
      <c r="AN24" s="16">
        <v>7.3010000000000002</v>
      </c>
      <c r="AO24" s="16">
        <v>7.6509999999999998</v>
      </c>
      <c r="AP24" s="16">
        <v>8.0380000000000003</v>
      </c>
      <c r="AQ24" s="16">
        <v>8.468</v>
      </c>
      <c r="AR24" s="16">
        <v>8.9499999999999993</v>
      </c>
      <c r="AS24" s="16">
        <v>9.4939999999999998</v>
      </c>
      <c r="AT24" s="16">
        <v>10.119999999999999</v>
      </c>
      <c r="AU24" s="16">
        <v>10.84</v>
      </c>
      <c r="AV24" s="16">
        <v>11.68</v>
      </c>
      <c r="AW24" s="16">
        <v>12.69</v>
      </c>
      <c r="AX24" s="16">
        <v>13.93</v>
      </c>
      <c r="AY24" s="16">
        <v>15.5</v>
      </c>
      <c r="AZ24" s="16">
        <v>17.57</v>
      </c>
      <c r="BA24" s="16">
        <v>20.47</v>
      </c>
      <c r="BB24" s="16">
        <v>24.96</v>
      </c>
      <c r="BC24" s="16">
        <v>33.32</v>
      </c>
      <c r="BD24" s="16">
        <v>59.11</v>
      </c>
      <c r="BE24" s="16" t="s">
        <v>134</v>
      </c>
      <c r="BF24" s="16" t="s">
        <v>134</v>
      </c>
      <c r="BG24" s="16" t="s">
        <v>134</v>
      </c>
      <c r="BH24" s="16" t="s">
        <v>134</v>
      </c>
      <c r="BI24" s="16" t="s">
        <v>134</v>
      </c>
      <c r="BJ24" s="16" t="s">
        <v>134</v>
      </c>
      <c r="BK24" s="16" t="s">
        <v>134</v>
      </c>
      <c r="BL24" s="16" t="s">
        <v>134</v>
      </c>
      <c r="BM24" s="16" t="s">
        <v>134</v>
      </c>
      <c r="BN24" s="16" t="s">
        <v>134</v>
      </c>
      <c r="BO24" s="16" t="s">
        <v>134</v>
      </c>
      <c r="BP24" s="16" t="s">
        <v>134</v>
      </c>
      <c r="BQ24" s="16" t="s">
        <v>134</v>
      </c>
      <c r="BR24" s="16" t="s">
        <v>134</v>
      </c>
      <c r="BS24" s="16" t="s">
        <v>134</v>
      </c>
      <c r="BT24" s="16" t="s">
        <v>134</v>
      </c>
      <c r="BU24" s="16" t="s">
        <v>134</v>
      </c>
      <c r="BV24" s="16" t="s">
        <v>134</v>
      </c>
      <c r="BW24" s="16" t="s">
        <v>134</v>
      </c>
      <c r="BX24" s="16" t="s">
        <v>134</v>
      </c>
      <c r="BY24" s="16" t="s">
        <v>134</v>
      </c>
      <c r="BZ24" s="16" t="s">
        <v>134</v>
      </c>
      <c r="CA24" s="16" t="s">
        <v>134</v>
      </c>
      <c r="CB24" s="16" t="s">
        <v>134</v>
      </c>
      <c r="CC24" s="16" t="s">
        <v>134</v>
      </c>
      <c r="CD24" s="16" t="s">
        <v>134</v>
      </c>
      <c r="CE24" s="16" t="s">
        <v>134</v>
      </c>
      <c r="CF24" s="16" t="s">
        <v>134</v>
      </c>
      <c r="CG24" s="16" t="s">
        <v>134</v>
      </c>
      <c r="CH24" s="16" t="s">
        <v>134</v>
      </c>
      <c r="CI24" s="16" t="s">
        <v>134</v>
      </c>
      <c r="CJ24" s="16" t="s">
        <v>134</v>
      </c>
      <c r="CK24" s="16" t="s">
        <v>134</v>
      </c>
      <c r="CL24" s="16" t="s">
        <v>134</v>
      </c>
      <c r="CM24" s="16" t="s">
        <v>134</v>
      </c>
      <c r="CN24" s="16" t="s">
        <v>134</v>
      </c>
      <c r="CO24" s="16" t="s">
        <v>134</v>
      </c>
      <c r="CP24" s="16" t="s">
        <v>134</v>
      </c>
      <c r="CQ24" s="16" t="s">
        <v>134</v>
      </c>
      <c r="CR24" s="16" t="s">
        <v>134</v>
      </c>
      <c r="CS24" s="16" t="s">
        <v>134</v>
      </c>
      <c r="CT24" s="16" t="s">
        <v>134</v>
      </c>
      <c r="CU24" s="16" t="s">
        <v>134</v>
      </c>
      <c r="CV24" s="16" t="s">
        <v>134</v>
      </c>
      <c r="CW24" s="16" t="s">
        <v>134</v>
      </c>
      <c r="CX24" s="16" t="s">
        <v>134</v>
      </c>
      <c r="CY24" s="16" t="s">
        <v>134</v>
      </c>
      <c r="CZ24" s="16" t="s">
        <v>134</v>
      </c>
    </row>
    <row r="25" spans="2:104">
      <c r="B25" s="28"/>
      <c r="C25" s="14" t="s">
        <v>56</v>
      </c>
      <c r="D25" s="16" t="s">
        <v>135</v>
      </c>
      <c r="E25" s="16" t="s">
        <v>135</v>
      </c>
      <c r="F25" s="16" t="s">
        <v>135</v>
      </c>
      <c r="G25" s="16" t="s">
        <v>135</v>
      </c>
      <c r="H25" s="16" t="s">
        <v>135</v>
      </c>
      <c r="I25" s="16" t="s">
        <v>135</v>
      </c>
      <c r="J25" s="16" t="s">
        <v>135</v>
      </c>
      <c r="K25" s="16">
        <v>2.718</v>
      </c>
      <c r="L25" s="16">
        <v>2.7909999999999999</v>
      </c>
      <c r="M25" s="16">
        <v>2.8650000000000002</v>
      </c>
      <c r="N25" s="16">
        <v>2.9420000000000002</v>
      </c>
      <c r="O25" s="16">
        <v>3.0209999999999999</v>
      </c>
      <c r="P25" s="16">
        <v>3.1019999999999999</v>
      </c>
      <c r="Q25" s="16">
        <v>3.1850000000000001</v>
      </c>
      <c r="R25" s="16">
        <v>3.2719999999999998</v>
      </c>
      <c r="S25" s="16">
        <v>3.3610000000000002</v>
      </c>
      <c r="T25" s="16">
        <v>3.4540000000000002</v>
      </c>
      <c r="U25" s="16">
        <v>3.55</v>
      </c>
      <c r="V25" s="16">
        <v>3.65</v>
      </c>
      <c r="W25" s="16">
        <v>3.754</v>
      </c>
      <c r="X25" s="16">
        <v>3.8620000000000001</v>
      </c>
      <c r="Y25" s="16">
        <v>3.9750000000000001</v>
      </c>
      <c r="Z25" s="16">
        <v>4.0940000000000003</v>
      </c>
      <c r="AA25" s="16">
        <v>4.218</v>
      </c>
      <c r="AB25" s="16">
        <v>4.3479999999999999</v>
      </c>
      <c r="AC25" s="16">
        <v>4.4850000000000003</v>
      </c>
      <c r="AD25" s="16">
        <v>4.6289999999999996</v>
      </c>
      <c r="AE25" s="16">
        <v>4.782</v>
      </c>
      <c r="AF25" s="16">
        <v>4.9429999999999996</v>
      </c>
      <c r="AG25" s="16">
        <v>5.1150000000000002</v>
      </c>
      <c r="AH25" s="16">
        <v>5.2969999999999997</v>
      </c>
      <c r="AI25" s="16">
        <v>5.492</v>
      </c>
      <c r="AJ25" s="16">
        <v>5.7009999999999996</v>
      </c>
      <c r="AK25" s="16">
        <v>5.9249999999999998</v>
      </c>
      <c r="AL25" s="16">
        <v>6.1669999999999998</v>
      </c>
      <c r="AM25" s="16">
        <v>6.4290000000000003</v>
      </c>
      <c r="AN25" s="16">
        <v>6.7140000000000004</v>
      </c>
      <c r="AO25" s="16">
        <v>7.0250000000000004</v>
      </c>
      <c r="AP25" s="16">
        <v>7.367</v>
      </c>
      <c r="AQ25" s="16">
        <v>7.7460000000000004</v>
      </c>
      <c r="AR25" s="16">
        <v>8.1669999999999998</v>
      </c>
      <c r="AS25" s="16">
        <v>8.64</v>
      </c>
      <c r="AT25" s="16">
        <v>9.1760000000000002</v>
      </c>
      <c r="AU25" s="16">
        <v>9.7899999999999991</v>
      </c>
      <c r="AV25" s="16">
        <v>10.5</v>
      </c>
      <c r="AW25" s="16">
        <v>11.34</v>
      </c>
      <c r="AX25" s="16">
        <v>12.35</v>
      </c>
      <c r="AY25" s="16">
        <v>13.6</v>
      </c>
      <c r="AZ25" s="16">
        <v>15.19</v>
      </c>
      <c r="BA25" s="16">
        <v>17.309999999999999</v>
      </c>
      <c r="BB25" s="16">
        <v>20.34</v>
      </c>
      <c r="BC25" s="16">
        <v>25.19</v>
      </c>
      <c r="BD25" s="16">
        <v>34.85</v>
      </c>
      <c r="BE25" s="16">
        <v>75.45</v>
      </c>
      <c r="BF25" s="16" t="s">
        <v>134</v>
      </c>
      <c r="BG25" s="16" t="s">
        <v>134</v>
      </c>
      <c r="BH25" s="16" t="s">
        <v>134</v>
      </c>
      <c r="BI25" s="16" t="s">
        <v>134</v>
      </c>
      <c r="BJ25" s="16" t="s">
        <v>134</v>
      </c>
      <c r="BK25" s="16" t="s">
        <v>134</v>
      </c>
      <c r="BL25" s="16" t="s">
        <v>134</v>
      </c>
      <c r="BM25" s="16" t="s">
        <v>134</v>
      </c>
      <c r="BN25" s="16" t="s">
        <v>134</v>
      </c>
      <c r="BO25" s="16" t="s">
        <v>134</v>
      </c>
      <c r="BP25" s="16" t="s">
        <v>134</v>
      </c>
      <c r="BQ25" s="16" t="s">
        <v>134</v>
      </c>
      <c r="BR25" s="16" t="s">
        <v>134</v>
      </c>
      <c r="BS25" s="16" t="s">
        <v>134</v>
      </c>
      <c r="BT25" s="16" t="s">
        <v>134</v>
      </c>
      <c r="BU25" s="16" t="s">
        <v>134</v>
      </c>
      <c r="BV25" s="16" t="s">
        <v>134</v>
      </c>
      <c r="BW25" s="16" t="s">
        <v>134</v>
      </c>
      <c r="BX25" s="16" t="s">
        <v>134</v>
      </c>
      <c r="BY25" s="16" t="s">
        <v>134</v>
      </c>
      <c r="BZ25" s="16" t="s">
        <v>134</v>
      </c>
      <c r="CA25" s="16" t="s">
        <v>134</v>
      </c>
      <c r="CB25" s="16" t="s">
        <v>134</v>
      </c>
      <c r="CC25" s="16" t="s">
        <v>134</v>
      </c>
      <c r="CD25" s="16" t="s">
        <v>134</v>
      </c>
      <c r="CE25" s="16" t="s">
        <v>134</v>
      </c>
      <c r="CF25" s="16" t="s">
        <v>134</v>
      </c>
      <c r="CG25" s="16" t="s">
        <v>134</v>
      </c>
      <c r="CH25" s="16" t="s">
        <v>134</v>
      </c>
      <c r="CI25" s="16" t="s">
        <v>134</v>
      </c>
      <c r="CJ25" s="16" t="s">
        <v>134</v>
      </c>
      <c r="CK25" s="16" t="s">
        <v>134</v>
      </c>
      <c r="CL25" s="16" t="s">
        <v>134</v>
      </c>
      <c r="CM25" s="16" t="s">
        <v>134</v>
      </c>
      <c r="CN25" s="16" t="s">
        <v>134</v>
      </c>
      <c r="CO25" s="16" t="s">
        <v>134</v>
      </c>
      <c r="CP25" s="16" t="s">
        <v>134</v>
      </c>
      <c r="CQ25" s="16" t="s">
        <v>134</v>
      </c>
      <c r="CR25" s="16" t="s">
        <v>134</v>
      </c>
      <c r="CS25" s="16" t="s">
        <v>134</v>
      </c>
      <c r="CT25" s="16" t="s">
        <v>134</v>
      </c>
      <c r="CU25" s="16" t="s">
        <v>134</v>
      </c>
      <c r="CV25" s="16" t="s">
        <v>134</v>
      </c>
      <c r="CW25" s="16" t="s">
        <v>134</v>
      </c>
      <c r="CX25" s="16" t="s">
        <v>134</v>
      </c>
      <c r="CY25" s="16" t="s">
        <v>134</v>
      </c>
      <c r="CZ25" s="16" t="s">
        <v>134</v>
      </c>
    </row>
    <row r="26" spans="2:104">
      <c r="B26" s="28"/>
      <c r="C26" s="14" t="s">
        <v>57</v>
      </c>
      <c r="D26" s="16" t="s">
        <v>135</v>
      </c>
      <c r="E26" s="16" t="s">
        <v>135</v>
      </c>
      <c r="F26" s="16" t="s">
        <v>135</v>
      </c>
      <c r="G26" s="16" t="s">
        <v>135</v>
      </c>
      <c r="H26" s="16" t="s">
        <v>135</v>
      </c>
      <c r="I26" s="16" t="s">
        <v>135</v>
      </c>
      <c r="J26" s="16" t="s">
        <v>135</v>
      </c>
      <c r="K26" s="16" t="s">
        <v>135</v>
      </c>
      <c r="L26" s="16">
        <v>2.59</v>
      </c>
      <c r="M26" s="16">
        <v>2.66</v>
      </c>
      <c r="N26" s="16">
        <v>2.7320000000000002</v>
      </c>
      <c r="O26" s="16">
        <v>2.806</v>
      </c>
      <c r="P26" s="16">
        <v>2.8820000000000001</v>
      </c>
      <c r="Q26" s="16">
        <v>2.9609999999999999</v>
      </c>
      <c r="R26" s="16">
        <v>3.0409999999999999</v>
      </c>
      <c r="S26" s="16">
        <v>3.125</v>
      </c>
      <c r="T26" s="16">
        <v>3.2120000000000002</v>
      </c>
      <c r="U26" s="16">
        <v>3.3010000000000002</v>
      </c>
      <c r="V26" s="16">
        <v>3.3940000000000001</v>
      </c>
      <c r="W26" s="16">
        <v>3.4910000000000001</v>
      </c>
      <c r="X26" s="16">
        <v>3.5910000000000002</v>
      </c>
      <c r="Y26" s="16">
        <v>3.6960000000000002</v>
      </c>
      <c r="Z26" s="16">
        <v>3.806</v>
      </c>
      <c r="AA26" s="16">
        <v>3.92</v>
      </c>
      <c r="AB26" s="16">
        <v>4.0410000000000004</v>
      </c>
      <c r="AC26" s="16">
        <v>4.1669999999999998</v>
      </c>
      <c r="AD26" s="16">
        <v>4.2990000000000004</v>
      </c>
      <c r="AE26" s="16">
        <v>4.4390000000000001</v>
      </c>
      <c r="AF26" s="16">
        <v>4.5869999999999997</v>
      </c>
      <c r="AG26" s="16">
        <v>4.7439999999999998</v>
      </c>
      <c r="AH26" s="16">
        <v>4.9109999999999996</v>
      </c>
      <c r="AI26" s="16">
        <v>5.0880000000000001</v>
      </c>
      <c r="AJ26" s="16">
        <v>5.2779999999999996</v>
      </c>
      <c r="AK26" s="16">
        <v>5.4809999999999999</v>
      </c>
      <c r="AL26" s="16">
        <v>5.6989999999999998</v>
      </c>
      <c r="AM26" s="16">
        <v>5.9349999999999996</v>
      </c>
      <c r="AN26" s="16">
        <v>6.1909999999999998</v>
      </c>
      <c r="AO26" s="16">
        <v>6.4690000000000003</v>
      </c>
      <c r="AP26" s="16">
        <v>6.774</v>
      </c>
      <c r="AQ26" s="16">
        <v>7.109</v>
      </c>
      <c r="AR26" s="16">
        <v>7.48</v>
      </c>
      <c r="AS26" s="16">
        <v>7.8940000000000001</v>
      </c>
      <c r="AT26" s="16">
        <v>8.359</v>
      </c>
      <c r="AU26" s="16">
        <v>8.8879999999999999</v>
      </c>
      <c r="AV26" s="16">
        <v>9.4960000000000004</v>
      </c>
      <c r="AW26" s="16">
        <v>10.199999999999999</v>
      </c>
      <c r="AX26" s="16">
        <v>11.04</v>
      </c>
      <c r="AY26" s="16">
        <v>12.06</v>
      </c>
      <c r="AZ26" s="16">
        <v>13.31</v>
      </c>
      <c r="BA26" s="16">
        <v>14.94</v>
      </c>
      <c r="BB26" s="16">
        <v>17.13</v>
      </c>
      <c r="BC26" s="16">
        <v>20.329999999999998</v>
      </c>
      <c r="BD26" s="16">
        <v>25.64</v>
      </c>
      <c r="BE26" s="16">
        <v>37.21</v>
      </c>
      <c r="BF26" s="16">
        <v>143.69999999999999</v>
      </c>
      <c r="BG26" s="16" t="s">
        <v>134</v>
      </c>
      <c r="BH26" s="16" t="s">
        <v>134</v>
      </c>
      <c r="BI26" s="16" t="s">
        <v>134</v>
      </c>
      <c r="BJ26" s="16" t="s">
        <v>134</v>
      </c>
      <c r="BK26" s="16" t="s">
        <v>134</v>
      </c>
      <c r="BL26" s="16" t="s">
        <v>134</v>
      </c>
      <c r="BM26" s="16" t="s">
        <v>134</v>
      </c>
      <c r="BN26" s="16" t="s">
        <v>134</v>
      </c>
      <c r="BO26" s="16" t="s">
        <v>134</v>
      </c>
      <c r="BP26" s="16" t="s">
        <v>134</v>
      </c>
      <c r="BQ26" s="16" t="s">
        <v>134</v>
      </c>
      <c r="BR26" s="16" t="s">
        <v>134</v>
      </c>
      <c r="BS26" s="16" t="s">
        <v>134</v>
      </c>
      <c r="BT26" s="16" t="s">
        <v>134</v>
      </c>
      <c r="BU26" s="16" t="s">
        <v>134</v>
      </c>
      <c r="BV26" s="16" t="s">
        <v>134</v>
      </c>
      <c r="BW26" s="16" t="s">
        <v>134</v>
      </c>
      <c r="BX26" s="16" t="s">
        <v>134</v>
      </c>
      <c r="BY26" s="16" t="s">
        <v>134</v>
      </c>
      <c r="BZ26" s="16" t="s">
        <v>134</v>
      </c>
      <c r="CA26" s="16" t="s">
        <v>134</v>
      </c>
      <c r="CB26" s="16" t="s">
        <v>134</v>
      </c>
      <c r="CC26" s="16" t="s">
        <v>134</v>
      </c>
      <c r="CD26" s="16" t="s">
        <v>134</v>
      </c>
      <c r="CE26" s="16" t="s">
        <v>134</v>
      </c>
      <c r="CF26" s="16" t="s">
        <v>134</v>
      </c>
      <c r="CG26" s="16" t="s">
        <v>134</v>
      </c>
      <c r="CH26" s="16" t="s">
        <v>134</v>
      </c>
      <c r="CI26" s="16" t="s">
        <v>134</v>
      </c>
      <c r="CJ26" s="16" t="s">
        <v>134</v>
      </c>
      <c r="CK26" s="16" t="s">
        <v>134</v>
      </c>
      <c r="CL26" s="16" t="s">
        <v>134</v>
      </c>
      <c r="CM26" s="16" t="s">
        <v>134</v>
      </c>
      <c r="CN26" s="16" t="s">
        <v>134</v>
      </c>
      <c r="CO26" s="16" t="s">
        <v>134</v>
      </c>
      <c r="CP26" s="16" t="s">
        <v>134</v>
      </c>
      <c r="CQ26" s="16" t="s">
        <v>134</v>
      </c>
      <c r="CR26" s="16" t="s">
        <v>134</v>
      </c>
      <c r="CS26" s="16" t="s">
        <v>134</v>
      </c>
      <c r="CT26" s="16" t="s">
        <v>134</v>
      </c>
      <c r="CU26" s="16" t="s">
        <v>134</v>
      </c>
      <c r="CV26" s="16" t="s">
        <v>134</v>
      </c>
      <c r="CW26" s="16" t="s">
        <v>134</v>
      </c>
      <c r="CX26" s="16" t="s">
        <v>134</v>
      </c>
      <c r="CY26" s="16" t="s">
        <v>134</v>
      </c>
      <c r="CZ26" s="16" t="s">
        <v>134</v>
      </c>
    </row>
    <row r="27" spans="2:104">
      <c r="B27" s="28"/>
      <c r="C27" s="14" t="s">
        <v>58</v>
      </c>
      <c r="D27" s="16" t="s">
        <v>135</v>
      </c>
      <c r="E27" s="16" t="s">
        <v>135</v>
      </c>
      <c r="F27" s="16" t="s">
        <v>135</v>
      </c>
      <c r="G27" s="16" t="s">
        <v>135</v>
      </c>
      <c r="H27" s="16" t="s">
        <v>135</v>
      </c>
      <c r="I27" s="16" t="s">
        <v>135</v>
      </c>
      <c r="J27" s="16" t="s">
        <v>135</v>
      </c>
      <c r="K27" s="16" t="s">
        <v>135</v>
      </c>
      <c r="L27" s="16" t="s">
        <v>135</v>
      </c>
      <c r="M27" s="16">
        <v>2.4710000000000001</v>
      </c>
      <c r="N27" s="16">
        <v>2.5390000000000001</v>
      </c>
      <c r="O27" s="16">
        <v>2.609</v>
      </c>
      <c r="P27" s="16">
        <v>2.681</v>
      </c>
      <c r="Q27" s="16">
        <v>2.754</v>
      </c>
      <c r="R27" s="16">
        <v>2.83</v>
      </c>
      <c r="S27" s="16">
        <v>2.9089999999999998</v>
      </c>
      <c r="T27" s="16">
        <v>2.99</v>
      </c>
      <c r="U27" s="16">
        <v>3.0739999999999998</v>
      </c>
      <c r="V27" s="16">
        <v>3.16</v>
      </c>
      <c r="W27" s="16">
        <v>3.2509999999999999</v>
      </c>
      <c r="X27" s="16">
        <v>3.3439999999999999</v>
      </c>
      <c r="Y27" s="16">
        <v>3.4420000000000002</v>
      </c>
      <c r="Z27" s="16">
        <v>3.5430000000000001</v>
      </c>
      <c r="AA27" s="16">
        <v>3.65</v>
      </c>
      <c r="AB27" s="16">
        <v>3.7610000000000001</v>
      </c>
      <c r="AC27" s="16">
        <v>3.8780000000000001</v>
      </c>
      <c r="AD27" s="16">
        <v>4</v>
      </c>
      <c r="AE27" s="16">
        <v>4.1289999999999996</v>
      </c>
      <c r="AF27" s="16">
        <v>4.2649999999999997</v>
      </c>
      <c r="AG27" s="16">
        <v>4.4089999999999998</v>
      </c>
      <c r="AH27" s="16">
        <v>4.5609999999999999</v>
      </c>
      <c r="AI27" s="16">
        <v>4.7240000000000002</v>
      </c>
      <c r="AJ27" s="16">
        <v>4.8959999999999999</v>
      </c>
      <c r="AK27" s="16">
        <v>5.0810000000000004</v>
      </c>
      <c r="AL27" s="16">
        <v>5.2789999999999999</v>
      </c>
      <c r="AM27" s="16">
        <v>5.4930000000000003</v>
      </c>
      <c r="AN27" s="16">
        <v>5.7229999999999999</v>
      </c>
      <c r="AO27" s="16">
        <v>5.9729999999999999</v>
      </c>
      <c r="AP27" s="16">
        <v>6.2450000000000001</v>
      </c>
      <c r="AQ27" s="16">
        <v>6.5439999999999996</v>
      </c>
      <c r="AR27" s="16">
        <v>6.8730000000000002</v>
      </c>
      <c r="AS27" s="16">
        <v>7.2380000000000004</v>
      </c>
      <c r="AT27" s="16">
        <v>7.6449999999999996</v>
      </c>
      <c r="AU27" s="16">
        <v>8.1050000000000004</v>
      </c>
      <c r="AV27" s="16">
        <v>8.6289999999999996</v>
      </c>
      <c r="AW27" s="16">
        <v>9.2319999999999993</v>
      </c>
      <c r="AX27" s="16">
        <v>9.9369999999999994</v>
      </c>
      <c r="AY27" s="16">
        <v>10.78</v>
      </c>
      <c r="AZ27" s="16">
        <v>11.8</v>
      </c>
      <c r="BA27" s="16">
        <v>13.07</v>
      </c>
      <c r="BB27" s="16">
        <v>14.74</v>
      </c>
      <c r="BC27" s="16">
        <v>17.02</v>
      </c>
      <c r="BD27" s="16">
        <v>20.43</v>
      </c>
      <c r="BE27" s="16">
        <v>26.36</v>
      </c>
      <c r="BF27" s="16">
        <v>40.96</v>
      </c>
      <c r="BG27" s="16" t="s">
        <v>134</v>
      </c>
      <c r="BH27" s="16" t="s">
        <v>134</v>
      </c>
      <c r="BI27" s="16" t="s">
        <v>134</v>
      </c>
      <c r="BJ27" s="16" t="s">
        <v>134</v>
      </c>
      <c r="BK27" s="16" t="s">
        <v>134</v>
      </c>
      <c r="BL27" s="16" t="s">
        <v>134</v>
      </c>
      <c r="BM27" s="16" t="s">
        <v>134</v>
      </c>
      <c r="BN27" s="16" t="s">
        <v>134</v>
      </c>
      <c r="BO27" s="16" t="s">
        <v>134</v>
      </c>
      <c r="BP27" s="16" t="s">
        <v>134</v>
      </c>
      <c r="BQ27" s="16" t="s">
        <v>134</v>
      </c>
      <c r="BR27" s="16" t="s">
        <v>134</v>
      </c>
      <c r="BS27" s="16" t="s">
        <v>134</v>
      </c>
      <c r="BT27" s="16" t="s">
        <v>134</v>
      </c>
      <c r="BU27" s="16" t="s">
        <v>134</v>
      </c>
      <c r="BV27" s="16" t="s">
        <v>134</v>
      </c>
      <c r="BW27" s="16" t="s">
        <v>134</v>
      </c>
      <c r="BX27" s="16" t="s">
        <v>134</v>
      </c>
      <c r="BY27" s="16" t="s">
        <v>134</v>
      </c>
      <c r="BZ27" s="16" t="s">
        <v>134</v>
      </c>
      <c r="CA27" s="16" t="s">
        <v>134</v>
      </c>
      <c r="CB27" s="16" t="s">
        <v>134</v>
      </c>
      <c r="CC27" s="16" t="s">
        <v>134</v>
      </c>
      <c r="CD27" s="16" t="s">
        <v>134</v>
      </c>
      <c r="CE27" s="16" t="s">
        <v>134</v>
      </c>
      <c r="CF27" s="16" t="s">
        <v>134</v>
      </c>
      <c r="CG27" s="16" t="s">
        <v>134</v>
      </c>
      <c r="CH27" s="16" t="s">
        <v>134</v>
      </c>
      <c r="CI27" s="16" t="s">
        <v>134</v>
      </c>
      <c r="CJ27" s="16" t="s">
        <v>134</v>
      </c>
      <c r="CK27" s="16" t="s">
        <v>134</v>
      </c>
      <c r="CL27" s="16" t="s">
        <v>134</v>
      </c>
      <c r="CM27" s="16" t="s">
        <v>134</v>
      </c>
      <c r="CN27" s="16" t="s">
        <v>134</v>
      </c>
      <c r="CO27" s="16" t="s">
        <v>134</v>
      </c>
      <c r="CP27" s="16" t="s">
        <v>134</v>
      </c>
      <c r="CQ27" s="16" t="s">
        <v>134</v>
      </c>
      <c r="CR27" s="16" t="s">
        <v>134</v>
      </c>
      <c r="CS27" s="16" t="s">
        <v>134</v>
      </c>
      <c r="CT27" s="16" t="s">
        <v>134</v>
      </c>
      <c r="CU27" s="16" t="s">
        <v>134</v>
      </c>
      <c r="CV27" s="16" t="s">
        <v>134</v>
      </c>
      <c r="CW27" s="16" t="s">
        <v>134</v>
      </c>
      <c r="CX27" s="16" t="s">
        <v>134</v>
      </c>
      <c r="CY27" s="16" t="s">
        <v>134</v>
      </c>
      <c r="CZ27" s="16" t="s">
        <v>134</v>
      </c>
    </row>
    <row r="28" spans="2:104">
      <c r="B28" s="28"/>
      <c r="C28" s="14" t="s">
        <v>59</v>
      </c>
      <c r="D28" s="16" t="s">
        <v>135</v>
      </c>
      <c r="E28" s="16" t="s">
        <v>135</v>
      </c>
      <c r="F28" s="16" t="s">
        <v>135</v>
      </c>
      <c r="G28" s="16" t="s">
        <v>135</v>
      </c>
      <c r="H28" s="16" t="s">
        <v>135</v>
      </c>
      <c r="I28" s="16" t="s">
        <v>135</v>
      </c>
      <c r="J28" s="16" t="s">
        <v>135</v>
      </c>
      <c r="K28" s="16" t="s">
        <v>135</v>
      </c>
      <c r="L28" s="16" t="s">
        <v>135</v>
      </c>
      <c r="M28" s="16" t="s">
        <v>135</v>
      </c>
      <c r="N28" s="16">
        <v>2.3620000000000001</v>
      </c>
      <c r="O28" s="16">
        <v>2.4279999999999999</v>
      </c>
      <c r="P28" s="16">
        <v>2.4950000000000001</v>
      </c>
      <c r="Q28" s="16">
        <v>2.5649999999999999</v>
      </c>
      <c r="R28" s="16">
        <v>2.6360000000000001</v>
      </c>
      <c r="S28" s="16">
        <v>2.71</v>
      </c>
      <c r="T28" s="16">
        <v>2.786</v>
      </c>
      <c r="U28" s="16">
        <v>2.8650000000000002</v>
      </c>
      <c r="V28" s="16">
        <v>2.9460000000000002</v>
      </c>
      <c r="W28" s="16">
        <v>3.03</v>
      </c>
      <c r="X28" s="16">
        <v>3.1179999999999999</v>
      </c>
      <c r="Y28" s="16">
        <v>3.2090000000000001</v>
      </c>
      <c r="Z28" s="16">
        <v>3.3039999999999998</v>
      </c>
      <c r="AA28" s="16">
        <v>3.4020000000000001</v>
      </c>
      <c r="AB28" s="16">
        <v>3.5059999999999998</v>
      </c>
      <c r="AC28" s="16">
        <v>3.6139999999999999</v>
      </c>
      <c r="AD28" s="16">
        <v>3.7269999999999999</v>
      </c>
      <c r="AE28" s="16">
        <v>3.8460000000000001</v>
      </c>
      <c r="AF28" s="16">
        <v>3.972</v>
      </c>
      <c r="AG28" s="16">
        <v>4.1040000000000001</v>
      </c>
      <c r="AH28" s="16">
        <v>4.2439999999999998</v>
      </c>
      <c r="AI28" s="16">
        <v>4.3929999999999998</v>
      </c>
      <c r="AJ28" s="16">
        <v>4.5510000000000002</v>
      </c>
      <c r="AK28" s="16">
        <v>4.72</v>
      </c>
      <c r="AL28" s="16">
        <v>4.9000000000000004</v>
      </c>
      <c r="AM28" s="16">
        <v>5.0940000000000003</v>
      </c>
      <c r="AN28" s="16">
        <v>5.3019999999999996</v>
      </c>
      <c r="AO28" s="16">
        <v>5.5279999999999996</v>
      </c>
      <c r="AP28" s="16">
        <v>5.7729999999999997</v>
      </c>
      <c r="AQ28" s="16">
        <v>6.04</v>
      </c>
      <c r="AR28" s="16">
        <v>6.3330000000000002</v>
      </c>
      <c r="AS28" s="16">
        <v>6.657</v>
      </c>
      <c r="AT28" s="16">
        <v>7.016</v>
      </c>
      <c r="AU28" s="16">
        <v>7.4189999999999996</v>
      </c>
      <c r="AV28" s="16">
        <v>7.8739999999999997</v>
      </c>
      <c r="AW28" s="16">
        <v>8.3940000000000001</v>
      </c>
      <c r="AX28" s="16">
        <v>8.9949999999999992</v>
      </c>
      <c r="AY28" s="16">
        <v>9.6999999999999993</v>
      </c>
      <c r="AZ28" s="16">
        <v>10.54</v>
      </c>
      <c r="BA28" s="16">
        <v>11.57</v>
      </c>
      <c r="BB28" s="16">
        <v>12.88</v>
      </c>
      <c r="BC28" s="16">
        <v>14.59</v>
      </c>
      <c r="BD28" s="16">
        <v>16.98</v>
      </c>
      <c r="BE28" s="16">
        <v>20.67</v>
      </c>
      <c r="BF28" s="16">
        <v>27.44</v>
      </c>
      <c r="BG28" s="16">
        <v>47.4</v>
      </c>
      <c r="BH28" s="16" t="s">
        <v>134</v>
      </c>
      <c r="BI28" s="16" t="s">
        <v>134</v>
      </c>
      <c r="BJ28" s="16" t="s">
        <v>134</v>
      </c>
      <c r="BK28" s="16" t="s">
        <v>134</v>
      </c>
      <c r="BL28" s="16" t="s">
        <v>134</v>
      </c>
      <c r="BM28" s="16" t="s">
        <v>134</v>
      </c>
      <c r="BN28" s="16" t="s">
        <v>134</v>
      </c>
      <c r="BO28" s="16" t="s">
        <v>134</v>
      </c>
      <c r="BP28" s="16" t="s">
        <v>134</v>
      </c>
      <c r="BQ28" s="16" t="s">
        <v>134</v>
      </c>
      <c r="BR28" s="16" t="s">
        <v>134</v>
      </c>
      <c r="BS28" s="16" t="s">
        <v>134</v>
      </c>
      <c r="BT28" s="16" t="s">
        <v>134</v>
      </c>
      <c r="BU28" s="16" t="s">
        <v>134</v>
      </c>
      <c r="BV28" s="16" t="s">
        <v>134</v>
      </c>
      <c r="BW28" s="16" t="s">
        <v>134</v>
      </c>
      <c r="BX28" s="16" t="s">
        <v>134</v>
      </c>
      <c r="BY28" s="16" t="s">
        <v>134</v>
      </c>
      <c r="BZ28" s="16" t="s">
        <v>134</v>
      </c>
      <c r="CA28" s="16" t="s">
        <v>134</v>
      </c>
      <c r="CB28" s="16" t="s">
        <v>134</v>
      </c>
      <c r="CC28" s="16" t="s">
        <v>134</v>
      </c>
      <c r="CD28" s="16" t="s">
        <v>134</v>
      </c>
      <c r="CE28" s="16" t="s">
        <v>134</v>
      </c>
      <c r="CF28" s="16" t="s">
        <v>134</v>
      </c>
      <c r="CG28" s="16" t="s">
        <v>134</v>
      </c>
      <c r="CH28" s="16" t="s">
        <v>134</v>
      </c>
      <c r="CI28" s="16" t="s">
        <v>134</v>
      </c>
      <c r="CJ28" s="16" t="s">
        <v>134</v>
      </c>
      <c r="CK28" s="16" t="s">
        <v>134</v>
      </c>
      <c r="CL28" s="16" t="s">
        <v>134</v>
      </c>
      <c r="CM28" s="16" t="s">
        <v>134</v>
      </c>
      <c r="CN28" s="16" t="s">
        <v>134</v>
      </c>
      <c r="CO28" s="16" t="s">
        <v>134</v>
      </c>
      <c r="CP28" s="16" t="s">
        <v>134</v>
      </c>
      <c r="CQ28" s="16" t="s">
        <v>134</v>
      </c>
      <c r="CR28" s="16" t="s">
        <v>134</v>
      </c>
      <c r="CS28" s="16" t="s">
        <v>134</v>
      </c>
      <c r="CT28" s="16" t="s">
        <v>134</v>
      </c>
      <c r="CU28" s="16" t="s">
        <v>134</v>
      </c>
      <c r="CV28" s="16" t="s">
        <v>134</v>
      </c>
      <c r="CW28" s="16" t="s">
        <v>134</v>
      </c>
      <c r="CX28" s="16" t="s">
        <v>134</v>
      </c>
      <c r="CY28" s="16" t="s">
        <v>134</v>
      </c>
      <c r="CZ28" s="16" t="s">
        <v>134</v>
      </c>
    </row>
    <row r="29" spans="2:104">
      <c r="B29" s="28"/>
      <c r="C29" s="14" t="s">
        <v>60</v>
      </c>
      <c r="D29" s="16" t="s">
        <v>135</v>
      </c>
      <c r="E29" s="16" t="s">
        <v>135</v>
      </c>
      <c r="F29" s="16" t="s">
        <v>135</v>
      </c>
      <c r="G29" s="16" t="s">
        <v>135</v>
      </c>
      <c r="H29" s="16" t="s">
        <v>135</v>
      </c>
      <c r="I29" s="16" t="s">
        <v>135</v>
      </c>
      <c r="J29" s="16" t="s">
        <v>135</v>
      </c>
      <c r="K29" s="16" t="s">
        <v>135</v>
      </c>
      <c r="L29" s="16" t="s">
        <v>135</v>
      </c>
      <c r="M29" s="16" t="s">
        <v>135</v>
      </c>
      <c r="N29" s="16" t="s">
        <v>135</v>
      </c>
      <c r="O29" s="16">
        <v>2.2599999999999998</v>
      </c>
      <c r="P29" s="16">
        <v>2.3239999999999998</v>
      </c>
      <c r="Q29" s="16">
        <v>2.39</v>
      </c>
      <c r="R29" s="16">
        <v>2.4569999999999999</v>
      </c>
      <c r="S29" s="16">
        <v>2.5270000000000001</v>
      </c>
      <c r="T29" s="16">
        <v>2.5990000000000002</v>
      </c>
      <c r="U29" s="16">
        <v>2.6720000000000002</v>
      </c>
      <c r="V29" s="16">
        <v>2.7490000000000001</v>
      </c>
      <c r="W29" s="16">
        <v>2.8279999999999998</v>
      </c>
      <c r="X29" s="16">
        <v>2.91</v>
      </c>
      <c r="Y29" s="16">
        <v>2.9950000000000001</v>
      </c>
      <c r="Z29" s="16">
        <v>3.0830000000000002</v>
      </c>
      <c r="AA29" s="16">
        <v>3.1749999999999998</v>
      </c>
      <c r="AB29" s="16">
        <v>3.2709999999999999</v>
      </c>
      <c r="AC29" s="16">
        <v>3.3719999999999999</v>
      </c>
      <c r="AD29" s="16">
        <v>3.4769999999999999</v>
      </c>
      <c r="AE29" s="16">
        <v>3.5880000000000001</v>
      </c>
      <c r="AF29" s="16">
        <v>3.7040000000000002</v>
      </c>
      <c r="AG29" s="16">
        <v>3.8260000000000001</v>
      </c>
      <c r="AH29" s="16">
        <v>3.9550000000000001</v>
      </c>
      <c r="AI29" s="16">
        <v>4.0919999999999996</v>
      </c>
      <c r="AJ29" s="16">
        <v>4.2370000000000001</v>
      </c>
      <c r="AK29" s="16">
        <v>4.3920000000000003</v>
      </c>
      <c r="AL29" s="16">
        <v>4.556</v>
      </c>
      <c r="AM29" s="16">
        <v>4.7329999999999997</v>
      </c>
      <c r="AN29" s="16">
        <v>4.9219999999999997</v>
      </c>
      <c r="AO29" s="16">
        <v>5.1269999999999998</v>
      </c>
      <c r="AP29" s="16">
        <v>5.3479999999999999</v>
      </c>
      <c r="AQ29" s="16">
        <v>5.5880000000000001</v>
      </c>
      <c r="AR29" s="16">
        <v>5.851</v>
      </c>
      <c r="AS29" s="16">
        <v>6.14</v>
      </c>
      <c r="AT29" s="16">
        <v>6.4589999999999996</v>
      </c>
      <c r="AU29" s="16">
        <v>6.8140000000000001</v>
      </c>
      <c r="AV29" s="16">
        <v>7.2130000000000001</v>
      </c>
      <c r="AW29" s="16">
        <v>7.665</v>
      </c>
      <c r="AX29" s="16">
        <v>8.1820000000000004</v>
      </c>
      <c r="AY29" s="16">
        <v>8.782</v>
      </c>
      <c r="AZ29" s="16">
        <v>9.4890000000000008</v>
      </c>
      <c r="BA29" s="16">
        <v>10.34</v>
      </c>
      <c r="BB29" s="16">
        <v>11.39</v>
      </c>
      <c r="BC29" s="16">
        <v>12.72</v>
      </c>
      <c r="BD29" s="16">
        <v>14.5</v>
      </c>
      <c r="BE29" s="16">
        <v>17.03</v>
      </c>
      <c r="BF29" s="16">
        <v>21.07</v>
      </c>
      <c r="BG29" s="16">
        <v>29.03</v>
      </c>
      <c r="BH29" s="16">
        <v>60.81</v>
      </c>
      <c r="BI29" s="16" t="s">
        <v>134</v>
      </c>
      <c r="BJ29" s="16" t="s">
        <v>134</v>
      </c>
      <c r="BK29" s="16" t="s">
        <v>134</v>
      </c>
      <c r="BL29" s="16" t="s">
        <v>134</v>
      </c>
      <c r="BM29" s="16" t="s">
        <v>134</v>
      </c>
      <c r="BN29" s="16" t="s">
        <v>134</v>
      </c>
      <c r="BO29" s="16" t="s">
        <v>134</v>
      </c>
      <c r="BP29" s="16" t="s">
        <v>134</v>
      </c>
      <c r="BQ29" s="16" t="s">
        <v>134</v>
      </c>
      <c r="BR29" s="16" t="s">
        <v>134</v>
      </c>
      <c r="BS29" s="16" t="s">
        <v>134</v>
      </c>
      <c r="BT29" s="16" t="s">
        <v>134</v>
      </c>
      <c r="BU29" s="16" t="s">
        <v>134</v>
      </c>
      <c r="BV29" s="16" t="s">
        <v>134</v>
      </c>
      <c r="BW29" s="16" t="s">
        <v>134</v>
      </c>
      <c r="BX29" s="16" t="s">
        <v>134</v>
      </c>
      <c r="BY29" s="16" t="s">
        <v>134</v>
      </c>
      <c r="BZ29" s="16" t="s">
        <v>134</v>
      </c>
      <c r="CA29" s="16" t="s">
        <v>134</v>
      </c>
      <c r="CB29" s="16" t="s">
        <v>134</v>
      </c>
      <c r="CC29" s="16" t="s">
        <v>134</v>
      </c>
      <c r="CD29" s="16" t="s">
        <v>134</v>
      </c>
      <c r="CE29" s="16" t="s">
        <v>134</v>
      </c>
      <c r="CF29" s="16" t="s">
        <v>134</v>
      </c>
      <c r="CG29" s="16" t="s">
        <v>134</v>
      </c>
      <c r="CH29" s="16" t="s">
        <v>134</v>
      </c>
      <c r="CI29" s="16" t="s">
        <v>134</v>
      </c>
      <c r="CJ29" s="16" t="s">
        <v>134</v>
      </c>
      <c r="CK29" s="16" t="s">
        <v>134</v>
      </c>
      <c r="CL29" s="16" t="s">
        <v>134</v>
      </c>
      <c r="CM29" s="16" t="s">
        <v>134</v>
      </c>
      <c r="CN29" s="16" t="s">
        <v>134</v>
      </c>
      <c r="CO29" s="16" t="s">
        <v>134</v>
      </c>
      <c r="CP29" s="16" t="s">
        <v>134</v>
      </c>
      <c r="CQ29" s="16" t="s">
        <v>134</v>
      </c>
      <c r="CR29" s="16" t="s">
        <v>134</v>
      </c>
      <c r="CS29" s="16" t="s">
        <v>134</v>
      </c>
      <c r="CT29" s="16" t="s">
        <v>134</v>
      </c>
      <c r="CU29" s="16" t="s">
        <v>134</v>
      </c>
      <c r="CV29" s="16" t="s">
        <v>134</v>
      </c>
      <c r="CW29" s="16" t="s">
        <v>134</v>
      </c>
      <c r="CX29" s="16" t="s">
        <v>134</v>
      </c>
      <c r="CY29" s="16" t="s">
        <v>134</v>
      </c>
      <c r="CZ29" s="16" t="s">
        <v>134</v>
      </c>
    </row>
    <row r="30" spans="2:104">
      <c r="B30" s="28"/>
      <c r="C30" s="14" t="s">
        <v>61</v>
      </c>
      <c r="D30" s="16" t="s">
        <v>135</v>
      </c>
      <c r="E30" s="16" t="s">
        <v>135</v>
      </c>
      <c r="F30" s="16" t="s">
        <v>135</v>
      </c>
      <c r="G30" s="16" t="s">
        <v>135</v>
      </c>
      <c r="H30" s="16" t="s">
        <v>135</v>
      </c>
      <c r="I30" s="16" t="s">
        <v>135</v>
      </c>
      <c r="J30" s="16" t="s">
        <v>135</v>
      </c>
      <c r="K30" s="16" t="s">
        <v>135</v>
      </c>
      <c r="L30" s="16" t="s">
        <v>135</v>
      </c>
      <c r="M30" s="16" t="s">
        <v>135</v>
      </c>
      <c r="N30" s="16" t="s">
        <v>135</v>
      </c>
      <c r="O30" s="16" t="s">
        <v>135</v>
      </c>
      <c r="P30" s="16">
        <v>2.165</v>
      </c>
      <c r="Q30" s="16">
        <v>2.2280000000000002</v>
      </c>
      <c r="R30" s="16">
        <v>2.2919999999999998</v>
      </c>
      <c r="S30" s="16">
        <v>2.3570000000000002</v>
      </c>
      <c r="T30" s="16">
        <v>2.4249999999999998</v>
      </c>
      <c r="U30" s="16">
        <v>2.4950000000000001</v>
      </c>
      <c r="V30" s="16">
        <v>2.5670000000000002</v>
      </c>
      <c r="W30" s="16">
        <v>2.641</v>
      </c>
      <c r="X30" s="16">
        <v>2.718</v>
      </c>
      <c r="Y30" s="16">
        <v>2.798</v>
      </c>
      <c r="Z30" s="16">
        <v>2.88</v>
      </c>
      <c r="AA30" s="16">
        <v>2.9670000000000001</v>
      </c>
      <c r="AB30" s="16">
        <v>3.056</v>
      </c>
      <c r="AC30" s="16">
        <v>3.15</v>
      </c>
      <c r="AD30" s="16">
        <v>3.2480000000000002</v>
      </c>
      <c r="AE30" s="16">
        <v>3.35</v>
      </c>
      <c r="AF30" s="16">
        <v>3.4580000000000002</v>
      </c>
      <c r="AG30" s="16">
        <v>3.5710000000000002</v>
      </c>
      <c r="AH30" s="16">
        <v>3.6909999999999998</v>
      </c>
      <c r="AI30" s="16">
        <v>3.8170000000000002</v>
      </c>
      <c r="AJ30" s="16">
        <v>3.9510000000000001</v>
      </c>
      <c r="AK30" s="16">
        <v>4.093</v>
      </c>
      <c r="AL30" s="16">
        <v>4.2439999999999998</v>
      </c>
      <c r="AM30" s="16">
        <v>4.4050000000000002</v>
      </c>
      <c r="AN30" s="16">
        <v>4.5780000000000003</v>
      </c>
      <c r="AO30" s="16">
        <v>4.7640000000000002</v>
      </c>
      <c r="AP30" s="16">
        <v>4.9640000000000004</v>
      </c>
      <c r="AQ30" s="16">
        <v>5.1820000000000004</v>
      </c>
      <c r="AR30" s="16">
        <v>5.4180000000000001</v>
      </c>
      <c r="AS30" s="16">
        <v>5.6769999999999996</v>
      </c>
      <c r="AT30" s="16">
        <v>5.9619999999999997</v>
      </c>
      <c r="AU30" s="16">
        <v>6.2770000000000001</v>
      </c>
      <c r="AV30" s="16">
        <v>6.6289999999999996</v>
      </c>
      <c r="AW30" s="16">
        <v>7.0250000000000004</v>
      </c>
      <c r="AX30" s="16">
        <v>7.4740000000000002</v>
      </c>
      <c r="AY30" s="16">
        <v>7.99</v>
      </c>
      <c r="AZ30" s="16">
        <v>8.5909999999999993</v>
      </c>
      <c r="BA30" s="16">
        <v>9.3030000000000008</v>
      </c>
      <c r="BB30" s="16">
        <v>10.16</v>
      </c>
      <c r="BC30" s="16">
        <v>11.23</v>
      </c>
      <c r="BD30" s="16">
        <v>12.61</v>
      </c>
      <c r="BE30" s="16">
        <v>14.46</v>
      </c>
      <c r="BF30" s="16">
        <v>17.170000000000002</v>
      </c>
      <c r="BG30" s="16">
        <v>21.66</v>
      </c>
      <c r="BH30" s="16">
        <v>31.39</v>
      </c>
      <c r="BI30" s="16">
        <v>114.7</v>
      </c>
      <c r="BJ30" s="16" t="s">
        <v>134</v>
      </c>
      <c r="BK30" s="16" t="s">
        <v>134</v>
      </c>
      <c r="BL30" s="16" t="s">
        <v>134</v>
      </c>
      <c r="BM30" s="16" t="s">
        <v>134</v>
      </c>
      <c r="BN30" s="16" t="s">
        <v>134</v>
      </c>
      <c r="BO30" s="16" t="s">
        <v>134</v>
      </c>
      <c r="BP30" s="16" t="s">
        <v>134</v>
      </c>
      <c r="BQ30" s="16" t="s">
        <v>134</v>
      </c>
      <c r="BR30" s="16" t="s">
        <v>134</v>
      </c>
      <c r="BS30" s="16" t="s">
        <v>134</v>
      </c>
      <c r="BT30" s="16" t="s">
        <v>134</v>
      </c>
      <c r="BU30" s="16" t="s">
        <v>134</v>
      </c>
      <c r="BV30" s="16" t="s">
        <v>134</v>
      </c>
      <c r="BW30" s="16" t="s">
        <v>134</v>
      </c>
      <c r="BX30" s="16" t="s">
        <v>134</v>
      </c>
      <c r="BY30" s="16" t="s">
        <v>134</v>
      </c>
      <c r="BZ30" s="16" t="s">
        <v>134</v>
      </c>
      <c r="CA30" s="16" t="s">
        <v>134</v>
      </c>
      <c r="CB30" s="16" t="s">
        <v>134</v>
      </c>
      <c r="CC30" s="16" t="s">
        <v>134</v>
      </c>
      <c r="CD30" s="16" t="s">
        <v>134</v>
      </c>
      <c r="CE30" s="16" t="s">
        <v>134</v>
      </c>
      <c r="CF30" s="16" t="s">
        <v>134</v>
      </c>
      <c r="CG30" s="16" t="s">
        <v>134</v>
      </c>
      <c r="CH30" s="16" t="s">
        <v>134</v>
      </c>
      <c r="CI30" s="16" t="s">
        <v>134</v>
      </c>
      <c r="CJ30" s="16" t="s">
        <v>134</v>
      </c>
      <c r="CK30" s="16" t="s">
        <v>134</v>
      </c>
      <c r="CL30" s="16" t="s">
        <v>134</v>
      </c>
      <c r="CM30" s="16" t="s">
        <v>134</v>
      </c>
      <c r="CN30" s="16" t="s">
        <v>134</v>
      </c>
      <c r="CO30" s="16" t="s">
        <v>134</v>
      </c>
      <c r="CP30" s="16" t="s">
        <v>134</v>
      </c>
      <c r="CQ30" s="16" t="s">
        <v>134</v>
      </c>
      <c r="CR30" s="16" t="s">
        <v>134</v>
      </c>
      <c r="CS30" s="16" t="s">
        <v>134</v>
      </c>
      <c r="CT30" s="16" t="s">
        <v>134</v>
      </c>
      <c r="CU30" s="16" t="s">
        <v>134</v>
      </c>
      <c r="CV30" s="16" t="s">
        <v>134</v>
      </c>
      <c r="CW30" s="16" t="s">
        <v>134</v>
      </c>
      <c r="CX30" s="16" t="s">
        <v>134</v>
      </c>
      <c r="CY30" s="16" t="s">
        <v>134</v>
      </c>
      <c r="CZ30" s="16" t="s">
        <v>134</v>
      </c>
    </row>
    <row r="31" spans="2:104">
      <c r="B31" s="28"/>
      <c r="C31" s="14" t="s">
        <v>62</v>
      </c>
      <c r="D31" s="16" t="s">
        <v>135</v>
      </c>
      <c r="E31" s="16" t="s">
        <v>135</v>
      </c>
      <c r="F31" s="16" t="s">
        <v>135</v>
      </c>
      <c r="G31" s="16" t="s">
        <v>135</v>
      </c>
      <c r="H31" s="16" t="s">
        <v>135</v>
      </c>
      <c r="I31" s="16" t="s">
        <v>135</v>
      </c>
      <c r="J31" s="16" t="s">
        <v>135</v>
      </c>
      <c r="K31" s="16" t="s">
        <v>135</v>
      </c>
      <c r="L31" s="16" t="s">
        <v>135</v>
      </c>
      <c r="M31" s="16" t="s">
        <v>135</v>
      </c>
      <c r="N31" s="16" t="s">
        <v>135</v>
      </c>
      <c r="O31" s="16" t="s">
        <v>135</v>
      </c>
      <c r="P31" s="16" t="s">
        <v>135</v>
      </c>
      <c r="Q31" s="16">
        <v>2.077</v>
      </c>
      <c r="R31" s="16">
        <v>2.1379999999999999</v>
      </c>
      <c r="S31" s="16">
        <v>2.2000000000000002</v>
      </c>
      <c r="T31" s="16">
        <v>2.2639999999999998</v>
      </c>
      <c r="U31" s="16">
        <v>2.33</v>
      </c>
      <c r="V31" s="16">
        <v>2.3980000000000001</v>
      </c>
      <c r="W31" s="16">
        <v>2.468</v>
      </c>
      <c r="X31" s="16">
        <v>2.54</v>
      </c>
      <c r="Y31" s="16">
        <v>2.6150000000000002</v>
      </c>
      <c r="Z31" s="16">
        <v>2.6930000000000001</v>
      </c>
      <c r="AA31" s="16">
        <v>2.774</v>
      </c>
      <c r="AB31" s="16">
        <v>2.8580000000000001</v>
      </c>
      <c r="AC31" s="16">
        <v>2.9449999999999998</v>
      </c>
      <c r="AD31" s="16">
        <v>3.0369999999999999</v>
      </c>
      <c r="AE31" s="16">
        <v>3.1320000000000001</v>
      </c>
      <c r="AF31" s="16">
        <v>3.2320000000000002</v>
      </c>
      <c r="AG31" s="16">
        <v>3.3380000000000001</v>
      </c>
      <c r="AH31" s="16">
        <v>3.448</v>
      </c>
      <c r="AI31" s="16">
        <v>3.5649999999999999</v>
      </c>
      <c r="AJ31" s="16">
        <v>3.6880000000000002</v>
      </c>
      <c r="AK31" s="16">
        <v>3.819</v>
      </c>
      <c r="AL31" s="16">
        <v>3.9580000000000002</v>
      </c>
      <c r="AM31" s="16">
        <v>4.1059999999999999</v>
      </c>
      <c r="AN31" s="16">
        <v>4.2649999999999997</v>
      </c>
      <c r="AO31" s="16">
        <v>4.4340000000000002</v>
      </c>
      <c r="AP31" s="16">
        <v>4.617</v>
      </c>
      <c r="AQ31" s="16">
        <v>4.8140000000000001</v>
      </c>
      <c r="AR31" s="16">
        <v>5.0279999999999996</v>
      </c>
      <c r="AS31" s="16">
        <v>5.2610000000000001</v>
      </c>
      <c r="AT31" s="16">
        <v>5.5170000000000003</v>
      </c>
      <c r="AU31" s="16">
        <v>5.798</v>
      </c>
      <c r="AV31" s="16">
        <v>6.1109999999999998</v>
      </c>
      <c r="AW31" s="16">
        <v>6.46</v>
      </c>
      <c r="AX31" s="16">
        <v>6.8529999999999998</v>
      </c>
      <c r="AY31" s="16">
        <v>7.3010000000000002</v>
      </c>
      <c r="AZ31" s="16">
        <v>7.8179999999999996</v>
      </c>
      <c r="BA31" s="16">
        <v>8.4209999999999994</v>
      </c>
      <c r="BB31" s="16">
        <v>9.14</v>
      </c>
      <c r="BC31" s="16">
        <v>10.01</v>
      </c>
      <c r="BD31" s="16">
        <v>11.11</v>
      </c>
      <c r="BE31" s="16">
        <v>12.53</v>
      </c>
      <c r="BF31" s="16">
        <v>14.49</v>
      </c>
      <c r="BG31" s="16">
        <v>17.41</v>
      </c>
      <c r="BH31" s="16">
        <v>22.51</v>
      </c>
      <c r="BI31" s="16">
        <v>35.11</v>
      </c>
      <c r="BJ31" s="16" t="s">
        <v>134</v>
      </c>
      <c r="BK31" s="16" t="s">
        <v>134</v>
      </c>
      <c r="BL31" s="16" t="s">
        <v>134</v>
      </c>
      <c r="BM31" s="16" t="s">
        <v>134</v>
      </c>
      <c r="BN31" s="16" t="s">
        <v>134</v>
      </c>
      <c r="BO31" s="16" t="s">
        <v>134</v>
      </c>
      <c r="BP31" s="16" t="s">
        <v>134</v>
      </c>
      <c r="BQ31" s="16" t="s">
        <v>134</v>
      </c>
      <c r="BR31" s="16" t="s">
        <v>134</v>
      </c>
      <c r="BS31" s="16" t="s">
        <v>134</v>
      </c>
      <c r="BT31" s="16" t="s">
        <v>134</v>
      </c>
      <c r="BU31" s="16" t="s">
        <v>134</v>
      </c>
      <c r="BV31" s="16" t="s">
        <v>134</v>
      </c>
      <c r="BW31" s="16" t="s">
        <v>134</v>
      </c>
      <c r="BX31" s="16" t="s">
        <v>134</v>
      </c>
      <c r="BY31" s="16" t="s">
        <v>134</v>
      </c>
      <c r="BZ31" s="16" t="s">
        <v>134</v>
      </c>
      <c r="CA31" s="16" t="s">
        <v>134</v>
      </c>
      <c r="CB31" s="16" t="s">
        <v>134</v>
      </c>
      <c r="CC31" s="16" t="s">
        <v>134</v>
      </c>
      <c r="CD31" s="16" t="s">
        <v>134</v>
      </c>
      <c r="CE31" s="16" t="s">
        <v>134</v>
      </c>
      <c r="CF31" s="16" t="s">
        <v>134</v>
      </c>
      <c r="CG31" s="16" t="s">
        <v>134</v>
      </c>
      <c r="CH31" s="16" t="s">
        <v>134</v>
      </c>
      <c r="CI31" s="16" t="s">
        <v>134</v>
      </c>
      <c r="CJ31" s="16" t="s">
        <v>134</v>
      </c>
      <c r="CK31" s="16" t="s">
        <v>134</v>
      </c>
      <c r="CL31" s="16" t="s">
        <v>134</v>
      </c>
      <c r="CM31" s="16" t="s">
        <v>134</v>
      </c>
      <c r="CN31" s="16" t="s">
        <v>134</v>
      </c>
      <c r="CO31" s="16" t="s">
        <v>134</v>
      </c>
      <c r="CP31" s="16" t="s">
        <v>134</v>
      </c>
      <c r="CQ31" s="16" t="s">
        <v>134</v>
      </c>
      <c r="CR31" s="16" t="s">
        <v>134</v>
      </c>
      <c r="CS31" s="16" t="s">
        <v>134</v>
      </c>
      <c r="CT31" s="16" t="s">
        <v>134</v>
      </c>
      <c r="CU31" s="16" t="s">
        <v>134</v>
      </c>
      <c r="CV31" s="16" t="s">
        <v>134</v>
      </c>
      <c r="CW31" s="16" t="s">
        <v>134</v>
      </c>
      <c r="CX31" s="16" t="s">
        <v>134</v>
      </c>
      <c r="CY31" s="16" t="s">
        <v>134</v>
      </c>
      <c r="CZ31" s="16" t="s">
        <v>134</v>
      </c>
    </row>
    <row r="32" spans="2:104">
      <c r="B32" s="28"/>
      <c r="C32" s="14" t="s">
        <v>63</v>
      </c>
      <c r="D32" s="16" t="s">
        <v>135</v>
      </c>
      <c r="E32" s="16" t="s">
        <v>135</v>
      </c>
      <c r="F32" s="16" t="s">
        <v>135</v>
      </c>
      <c r="G32" s="16" t="s">
        <v>135</v>
      </c>
      <c r="H32" s="16" t="s">
        <v>135</v>
      </c>
      <c r="I32" s="16" t="s">
        <v>135</v>
      </c>
      <c r="J32" s="16" t="s">
        <v>135</v>
      </c>
      <c r="K32" s="16" t="s">
        <v>135</v>
      </c>
      <c r="L32" s="16" t="s">
        <v>135</v>
      </c>
      <c r="M32" s="16" t="s">
        <v>135</v>
      </c>
      <c r="N32" s="16" t="s">
        <v>135</v>
      </c>
      <c r="O32" s="16" t="s">
        <v>135</v>
      </c>
      <c r="P32" s="16" t="s">
        <v>135</v>
      </c>
      <c r="Q32" s="16" t="s">
        <v>135</v>
      </c>
      <c r="R32" s="16">
        <v>1.994</v>
      </c>
      <c r="S32" s="16">
        <v>2.0529999999999999</v>
      </c>
      <c r="T32" s="16">
        <v>2.1139999999999999</v>
      </c>
      <c r="U32" s="16">
        <v>2.177</v>
      </c>
      <c r="V32" s="16">
        <v>2.2410000000000001</v>
      </c>
      <c r="W32" s="16">
        <v>2.3069999999999999</v>
      </c>
      <c r="X32" s="16">
        <v>2.375</v>
      </c>
      <c r="Y32" s="16">
        <v>2.4460000000000002</v>
      </c>
      <c r="Z32" s="16">
        <v>2.5190000000000001</v>
      </c>
      <c r="AA32" s="16">
        <v>2.5950000000000002</v>
      </c>
      <c r="AB32" s="16">
        <v>2.6739999999999999</v>
      </c>
      <c r="AC32" s="16">
        <v>2.7559999999999998</v>
      </c>
      <c r="AD32" s="16">
        <v>2.8410000000000002</v>
      </c>
      <c r="AE32" s="16">
        <v>2.931</v>
      </c>
      <c r="AF32" s="16">
        <v>3.024</v>
      </c>
      <c r="AG32" s="16">
        <v>3.1219999999999999</v>
      </c>
      <c r="AH32" s="16">
        <v>3.2250000000000001</v>
      </c>
      <c r="AI32" s="16">
        <v>3.3330000000000002</v>
      </c>
      <c r="AJ32" s="16">
        <v>3.448</v>
      </c>
      <c r="AK32" s="16">
        <v>3.569</v>
      </c>
      <c r="AL32" s="16">
        <v>3.6970000000000001</v>
      </c>
      <c r="AM32" s="16">
        <v>3.8330000000000002</v>
      </c>
      <c r="AN32" s="16">
        <v>3.9780000000000002</v>
      </c>
      <c r="AO32" s="16">
        <v>4.1340000000000003</v>
      </c>
      <c r="AP32" s="16">
        <v>4.3010000000000002</v>
      </c>
      <c r="AQ32" s="16">
        <v>4.4800000000000004</v>
      </c>
      <c r="AR32" s="16">
        <v>4.6749999999999998</v>
      </c>
      <c r="AS32" s="16">
        <v>4.8849999999999998</v>
      </c>
      <c r="AT32" s="16">
        <v>5.1159999999999997</v>
      </c>
      <c r="AU32" s="16">
        <v>5.3680000000000003</v>
      </c>
      <c r="AV32" s="16">
        <v>5.6470000000000002</v>
      </c>
      <c r="AW32" s="16">
        <v>5.9569999999999999</v>
      </c>
      <c r="AX32" s="16">
        <v>6.3040000000000003</v>
      </c>
      <c r="AY32" s="16">
        <v>6.6959999999999997</v>
      </c>
      <c r="AZ32" s="16">
        <v>7.1440000000000001</v>
      </c>
      <c r="BA32" s="16">
        <v>7.6619999999999999</v>
      </c>
      <c r="BB32" s="16">
        <v>8.2710000000000008</v>
      </c>
      <c r="BC32" s="16">
        <v>8.9979999999999993</v>
      </c>
      <c r="BD32" s="16">
        <v>9.89</v>
      </c>
      <c r="BE32" s="16">
        <v>11.02</v>
      </c>
      <c r="BF32" s="16">
        <v>12.5</v>
      </c>
      <c r="BG32" s="16">
        <v>14.57</v>
      </c>
      <c r="BH32" s="16">
        <v>17.78</v>
      </c>
      <c r="BI32" s="16">
        <v>23.71</v>
      </c>
      <c r="BJ32" s="16">
        <v>41.61</v>
      </c>
      <c r="BK32" s="16" t="s">
        <v>134</v>
      </c>
      <c r="BL32" s="16" t="s">
        <v>134</v>
      </c>
      <c r="BM32" s="16" t="s">
        <v>134</v>
      </c>
      <c r="BN32" s="16" t="s">
        <v>134</v>
      </c>
      <c r="BO32" s="16" t="s">
        <v>134</v>
      </c>
      <c r="BP32" s="16" t="s">
        <v>134</v>
      </c>
      <c r="BQ32" s="16" t="s">
        <v>134</v>
      </c>
      <c r="BR32" s="16" t="s">
        <v>134</v>
      </c>
      <c r="BS32" s="16" t="s">
        <v>134</v>
      </c>
      <c r="BT32" s="16" t="s">
        <v>134</v>
      </c>
      <c r="BU32" s="16" t="s">
        <v>134</v>
      </c>
      <c r="BV32" s="16" t="s">
        <v>134</v>
      </c>
      <c r="BW32" s="16" t="s">
        <v>134</v>
      </c>
      <c r="BX32" s="16" t="s">
        <v>134</v>
      </c>
      <c r="BY32" s="16" t="s">
        <v>134</v>
      </c>
      <c r="BZ32" s="16" t="s">
        <v>134</v>
      </c>
      <c r="CA32" s="16" t="s">
        <v>134</v>
      </c>
      <c r="CB32" s="16" t="s">
        <v>134</v>
      </c>
      <c r="CC32" s="16" t="s">
        <v>134</v>
      </c>
      <c r="CD32" s="16" t="s">
        <v>134</v>
      </c>
      <c r="CE32" s="16" t="s">
        <v>134</v>
      </c>
      <c r="CF32" s="16" t="s">
        <v>134</v>
      </c>
      <c r="CG32" s="16" t="s">
        <v>134</v>
      </c>
      <c r="CH32" s="16" t="s">
        <v>134</v>
      </c>
      <c r="CI32" s="16" t="s">
        <v>134</v>
      </c>
      <c r="CJ32" s="16" t="s">
        <v>134</v>
      </c>
      <c r="CK32" s="16" t="s">
        <v>134</v>
      </c>
      <c r="CL32" s="16" t="s">
        <v>134</v>
      </c>
      <c r="CM32" s="16" t="s">
        <v>134</v>
      </c>
      <c r="CN32" s="16" t="s">
        <v>134</v>
      </c>
      <c r="CO32" s="16" t="s">
        <v>134</v>
      </c>
      <c r="CP32" s="16" t="s">
        <v>134</v>
      </c>
      <c r="CQ32" s="16" t="s">
        <v>134</v>
      </c>
      <c r="CR32" s="16" t="s">
        <v>134</v>
      </c>
      <c r="CS32" s="16" t="s">
        <v>134</v>
      </c>
      <c r="CT32" s="16" t="s">
        <v>134</v>
      </c>
      <c r="CU32" s="16" t="s">
        <v>134</v>
      </c>
      <c r="CV32" s="16" t="s">
        <v>134</v>
      </c>
      <c r="CW32" s="16" t="s">
        <v>134</v>
      </c>
      <c r="CX32" s="16" t="s">
        <v>134</v>
      </c>
      <c r="CY32" s="16" t="s">
        <v>134</v>
      </c>
      <c r="CZ32" s="16" t="s">
        <v>134</v>
      </c>
    </row>
    <row r="33" spans="2:104">
      <c r="B33" s="28"/>
      <c r="C33" s="14" t="s">
        <v>64</v>
      </c>
      <c r="D33" s="16" t="s">
        <v>135</v>
      </c>
      <c r="E33" s="16" t="s">
        <v>135</v>
      </c>
      <c r="F33" s="16" t="s">
        <v>135</v>
      </c>
      <c r="G33" s="16" t="s">
        <v>135</v>
      </c>
      <c r="H33" s="16" t="s">
        <v>135</v>
      </c>
      <c r="I33" s="16" t="s">
        <v>135</v>
      </c>
      <c r="J33" s="16" t="s">
        <v>135</v>
      </c>
      <c r="K33" s="16" t="s">
        <v>135</v>
      </c>
      <c r="L33" s="16" t="s">
        <v>135</v>
      </c>
      <c r="M33" s="16" t="s">
        <v>135</v>
      </c>
      <c r="N33" s="16" t="s">
        <v>135</v>
      </c>
      <c r="O33" s="16" t="s">
        <v>135</v>
      </c>
      <c r="P33" s="16" t="s">
        <v>135</v>
      </c>
      <c r="Q33" s="16" t="s">
        <v>135</v>
      </c>
      <c r="R33" s="16" t="s">
        <v>135</v>
      </c>
      <c r="S33" s="16">
        <v>1.9159999999999999</v>
      </c>
      <c r="T33" s="16">
        <v>1.974</v>
      </c>
      <c r="U33" s="16">
        <v>2.0339999999999998</v>
      </c>
      <c r="V33" s="16">
        <v>2.0939999999999999</v>
      </c>
      <c r="W33" s="16">
        <v>2.157</v>
      </c>
      <c r="X33" s="16">
        <v>2.222</v>
      </c>
      <c r="Y33" s="16">
        <v>2.2890000000000001</v>
      </c>
      <c r="Z33" s="16">
        <v>2.3580000000000001</v>
      </c>
      <c r="AA33" s="16">
        <v>2.4289999999999998</v>
      </c>
      <c r="AB33" s="16">
        <v>2.5030000000000001</v>
      </c>
      <c r="AC33" s="16">
        <v>2.58</v>
      </c>
      <c r="AD33" s="16">
        <v>2.661</v>
      </c>
      <c r="AE33" s="16">
        <v>2.7440000000000002</v>
      </c>
      <c r="AF33" s="16">
        <v>2.8319999999999999</v>
      </c>
      <c r="AG33" s="16">
        <v>2.923</v>
      </c>
      <c r="AH33" s="16">
        <v>3.0190000000000001</v>
      </c>
      <c r="AI33" s="16">
        <v>3.12</v>
      </c>
      <c r="AJ33" s="16">
        <v>3.226</v>
      </c>
      <c r="AK33" s="16">
        <v>3.3380000000000001</v>
      </c>
      <c r="AL33" s="16">
        <v>3.456</v>
      </c>
      <c r="AM33" s="16">
        <v>3.5819999999999999</v>
      </c>
      <c r="AN33" s="16">
        <v>3.7160000000000002</v>
      </c>
      <c r="AO33" s="16">
        <v>3.859</v>
      </c>
      <c r="AP33" s="16">
        <v>4.0119999999999996</v>
      </c>
      <c r="AQ33" s="16">
        <v>4.1760000000000002</v>
      </c>
      <c r="AR33" s="16">
        <v>4.3529999999999998</v>
      </c>
      <c r="AS33" s="16">
        <v>4.5449999999999999</v>
      </c>
      <c r="AT33" s="16">
        <v>4.7530000000000001</v>
      </c>
      <c r="AU33" s="16">
        <v>4.9809999999999999</v>
      </c>
      <c r="AV33" s="16">
        <v>5.2309999999999999</v>
      </c>
      <c r="AW33" s="16">
        <v>5.508</v>
      </c>
      <c r="AX33" s="16">
        <v>5.8159999999999998</v>
      </c>
      <c r="AY33" s="16">
        <v>6.1609999999999996</v>
      </c>
      <c r="AZ33" s="16">
        <v>6.5529999999999999</v>
      </c>
      <c r="BA33" s="16">
        <v>7.0019999999999998</v>
      </c>
      <c r="BB33" s="16">
        <v>7.5229999999999997</v>
      </c>
      <c r="BC33" s="16">
        <v>8.1379999999999999</v>
      </c>
      <c r="BD33" s="16">
        <v>8.8780000000000001</v>
      </c>
      <c r="BE33" s="16">
        <v>9.7899999999999991</v>
      </c>
      <c r="BF33" s="16">
        <v>10.95</v>
      </c>
      <c r="BG33" s="16">
        <v>12.51</v>
      </c>
      <c r="BH33" s="16">
        <v>14.73</v>
      </c>
      <c r="BI33" s="16">
        <v>18.3</v>
      </c>
      <c r="BJ33" s="16">
        <v>25.43</v>
      </c>
      <c r="BK33" s="16">
        <v>56.22</v>
      </c>
      <c r="BL33" s="16" t="s">
        <v>134</v>
      </c>
      <c r="BM33" s="16" t="s">
        <v>134</v>
      </c>
      <c r="BN33" s="16" t="s">
        <v>134</v>
      </c>
      <c r="BO33" s="16" t="s">
        <v>134</v>
      </c>
      <c r="BP33" s="16" t="s">
        <v>134</v>
      </c>
      <c r="BQ33" s="16" t="s">
        <v>134</v>
      </c>
      <c r="BR33" s="16" t="s">
        <v>134</v>
      </c>
      <c r="BS33" s="16" t="s">
        <v>134</v>
      </c>
      <c r="BT33" s="16" t="s">
        <v>134</v>
      </c>
      <c r="BU33" s="16" t="s">
        <v>134</v>
      </c>
      <c r="BV33" s="16" t="s">
        <v>134</v>
      </c>
      <c r="BW33" s="16" t="s">
        <v>134</v>
      </c>
      <c r="BX33" s="16" t="s">
        <v>134</v>
      </c>
      <c r="BY33" s="16" t="s">
        <v>134</v>
      </c>
      <c r="BZ33" s="16" t="s">
        <v>134</v>
      </c>
      <c r="CA33" s="16" t="s">
        <v>134</v>
      </c>
      <c r="CB33" s="16" t="s">
        <v>134</v>
      </c>
      <c r="CC33" s="16" t="s">
        <v>134</v>
      </c>
      <c r="CD33" s="16" t="s">
        <v>134</v>
      </c>
      <c r="CE33" s="16" t="s">
        <v>134</v>
      </c>
      <c r="CF33" s="16" t="s">
        <v>134</v>
      </c>
      <c r="CG33" s="16" t="s">
        <v>134</v>
      </c>
      <c r="CH33" s="16" t="s">
        <v>134</v>
      </c>
      <c r="CI33" s="16" t="s">
        <v>134</v>
      </c>
      <c r="CJ33" s="16" t="s">
        <v>134</v>
      </c>
      <c r="CK33" s="16" t="s">
        <v>134</v>
      </c>
      <c r="CL33" s="16" t="s">
        <v>134</v>
      </c>
      <c r="CM33" s="16" t="s">
        <v>134</v>
      </c>
      <c r="CN33" s="16" t="s">
        <v>134</v>
      </c>
      <c r="CO33" s="16" t="s">
        <v>134</v>
      </c>
      <c r="CP33" s="16" t="s">
        <v>134</v>
      </c>
      <c r="CQ33" s="16" t="s">
        <v>134</v>
      </c>
      <c r="CR33" s="16" t="s">
        <v>134</v>
      </c>
      <c r="CS33" s="16" t="s">
        <v>134</v>
      </c>
      <c r="CT33" s="16" t="s">
        <v>134</v>
      </c>
      <c r="CU33" s="16" t="s">
        <v>134</v>
      </c>
      <c r="CV33" s="16" t="s">
        <v>134</v>
      </c>
      <c r="CW33" s="16" t="s">
        <v>134</v>
      </c>
      <c r="CX33" s="16" t="s">
        <v>134</v>
      </c>
      <c r="CY33" s="16" t="s">
        <v>134</v>
      </c>
      <c r="CZ33" s="16" t="s">
        <v>134</v>
      </c>
    </row>
    <row r="34" spans="2:104">
      <c r="B34" s="28"/>
      <c r="C34" s="14" t="s">
        <v>65</v>
      </c>
      <c r="D34" s="16" t="s">
        <v>135</v>
      </c>
      <c r="E34" s="16" t="s">
        <v>135</v>
      </c>
      <c r="F34" s="16" t="s">
        <v>135</v>
      </c>
      <c r="G34" s="16" t="s">
        <v>135</v>
      </c>
      <c r="H34" s="16" t="s">
        <v>135</v>
      </c>
      <c r="I34" s="16" t="s">
        <v>135</v>
      </c>
      <c r="J34" s="16" t="s">
        <v>135</v>
      </c>
      <c r="K34" s="16" t="s">
        <v>135</v>
      </c>
      <c r="L34" s="16" t="s">
        <v>135</v>
      </c>
      <c r="M34" s="16" t="s">
        <v>135</v>
      </c>
      <c r="N34" s="16" t="s">
        <v>135</v>
      </c>
      <c r="O34" s="16" t="s">
        <v>135</v>
      </c>
      <c r="P34" s="16" t="s">
        <v>135</v>
      </c>
      <c r="Q34" s="16" t="s">
        <v>135</v>
      </c>
      <c r="R34" s="16" t="s">
        <v>135</v>
      </c>
      <c r="S34" s="16" t="s">
        <v>135</v>
      </c>
      <c r="T34" s="16">
        <v>1.843</v>
      </c>
      <c r="U34" s="16">
        <v>1.9</v>
      </c>
      <c r="V34" s="16">
        <v>1.958</v>
      </c>
      <c r="W34" s="16">
        <v>2.0169999999999999</v>
      </c>
      <c r="X34" s="16">
        <v>2.0790000000000002</v>
      </c>
      <c r="Y34" s="16">
        <v>2.1419999999999999</v>
      </c>
      <c r="Z34" s="16">
        <v>2.2069999999999999</v>
      </c>
      <c r="AA34" s="16">
        <v>2.2749999999999999</v>
      </c>
      <c r="AB34" s="16">
        <v>2.3450000000000002</v>
      </c>
      <c r="AC34" s="16">
        <v>2.4169999999999998</v>
      </c>
      <c r="AD34" s="16">
        <v>2.4929999999999999</v>
      </c>
      <c r="AE34" s="16">
        <v>2.5710000000000002</v>
      </c>
      <c r="AF34" s="16">
        <v>2.653</v>
      </c>
      <c r="AG34" s="16">
        <v>2.738</v>
      </c>
      <c r="AH34" s="16">
        <v>2.8279999999999998</v>
      </c>
      <c r="AI34" s="16">
        <v>2.9220000000000002</v>
      </c>
      <c r="AJ34" s="16">
        <v>3.0209999999999999</v>
      </c>
      <c r="AK34" s="16">
        <v>3.125</v>
      </c>
      <c r="AL34" s="16">
        <v>3.2349999999999999</v>
      </c>
      <c r="AM34" s="16">
        <v>3.351</v>
      </c>
      <c r="AN34" s="16">
        <v>3.4750000000000001</v>
      </c>
      <c r="AO34" s="16">
        <v>3.6070000000000002</v>
      </c>
      <c r="AP34" s="16">
        <v>3.7469999999999999</v>
      </c>
      <c r="AQ34" s="16">
        <v>3.8980000000000001</v>
      </c>
      <c r="AR34" s="16">
        <v>4.0599999999999996</v>
      </c>
      <c r="AS34" s="16">
        <v>4.234</v>
      </c>
      <c r="AT34" s="16">
        <v>4.4240000000000004</v>
      </c>
      <c r="AU34" s="16">
        <v>4.63</v>
      </c>
      <c r="AV34" s="16">
        <v>4.8559999999999999</v>
      </c>
      <c r="AW34" s="16">
        <v>5.1040000000000001</v>
      </c>
      <c r="AX34" s="16">
        <v>5.3789999999999996</v>
      </c>
      <c r="AY34" s="16">
        <v>5.6859999999999999</v>
      </c>
      <c r="AZ34" s="16">
        <v>6.0309999999999997</v>
      </c>
      <c r="BA34" s="16">
        <v>6.423</v>
      </c>
      <c r="BB34" s="16">
        <v>6.8739999999999997</v>
      </c>
      <c r="BC34" s="16">
        <v>7.4</v>
      </c>
      <c r="BD34" s="16">
        <v>8.0229999999999997</v>
      </c>
      <c r="BE34" s="16">
        <v>8.7769999999999992</v>
      </c>
      <c r="BF34" s="16">
        <v>9.7159999999999993</v>
      </c>
      <c r="BG34" s="16">
        <v>10.93</v>
      </c>
      <c r="BH34" s="16">
        <v>12.57</v>
      </c>
      <c r="BI34" s="16">
        <v>14.98</v>
      </c>
      <c r="BJ34" s="16">
        <v>19.010000000000002</v>
      </c>
      <c r="BK34" s="16">
        <v>28.01</v>
      </c>
      <c r="BL34" s="16">
        <v>165.5</v>
      </c>
      <c r="BM34" s="16" t="s">
        <v>134</v>
      </c>
      <c r="BN34" s="16" t="s">
        <v>134</v>
      </c>
      <c r="BO34" s="16" t="s">
        <v>134</v>
      </c>
      <c r="BP34" s="16" t="s">
        <v>134</v>
      </c>
      <c r="BQ34" s="16" t="s">
        <v>134</v>
      </c>
      <c r="BR34" s="16" t="s">
        <v>134</v>
      </c>
      <c r="BS34" s="16" t="s">
        <v>134</v>
      </c>
      <c r="BT34" s="16" t="s">
        <v>134</v>
      </c>
      <c r="BU34" s="16" t="s">
        <v>134</v>
      </c>
      <c r="BV34" s="16" t="s">
        <v>134</v>
      </c>
      <c r="BW34" s="16" t="s">
        <v>134</v>
      </c>
      <c r="BX34" s="16" t="s">
        <v>134</v>
      </c>
      <c r="BY34" s="16" t="s">
        <v>134</v>
      </c>
      <c r="BZ34" s="16" t="s">
        <v>134</v>
      </c>
      <c r="CA34" s="16" t="s">
        <v>134</v>
      </c>
      <c r="CB34" s="16" t="s">
        <v>134</v>
      </c>
      <c r="CC34" s="16" t="s">
        <v>134</v>
      </c>
      <c r="CD34" s="16" t="s">
        <v>134</v>
      </c>
      <c r="CE34" s="16" t="s">
        <v>134</v>
      </c>
      <c r="CF34" s="16" t="s">
        <v>134</v>
      </c>
      <c r="CG34" s="16" t="s">
        <v>134</v>
      </c>
      <c r="CH34" s="16" t="s">
        <v>134</v>
      </c>
      <c r="CI34" s="16" t="s">
        <v>134</v>
      </c>
      <c r="CJ34" s="16" t="s">
        <v>134</v>
      </c>
      <c r="CK34" s="16" t="s">
        <v>134</v>
      </c>
      <c r="CL34" s="16" t="s">
        <v>134</v>
      </c>
      <c r="CM34" s="16" t="s">
        <v>134</v>
      </c>
      <c r="CN34" s="16" t="s">
        <v>134</v>
      </c>
      <c r="CO34" s="16" t="s">
        <v>134</v>
      </c>
      <c r="CP34" s="16" t="s">
        <v>134</v>
      </c>
      <c r="CQ34" s="16" t="s">
        <v>134</v>
      </c>
      <c r="CR34" s="16" t="s">
        <v>134</v>
      </c>
      <c r="CS34" s="16" t="s">
        <v>134</v>
      </c>
      <c r="CT34" s="16" t="s">
        <v>134</v>
      </c>
      <c r="CU34" s="16" t="s">
        <v>134</v>
      </c>
      <c r="CV34" s="16" t="s">
        <v>134</v>
      </c>
      <c r="CW34" s="16" t="s">
        <v>134</v>
      </c>
      <c r="CX34" s="16" t="s">
        <v>134</v>
      </c>
      <c r="CY34" s="16" t="s">
        <v>134</v>
      </c>
      <c r="CZ34" s="16" t="s">
        <v>134</v>
      </c>
    </row>
    <row r="35" spans="2:104">
      <c r="B35" s="28"/>
      <c r="C35" s="14" t="s">
        <v>66</v>
      </c>
      <c r="D35" s="16" t="s">
        <v>135</v>
      </c>
      <c r="E35" s="16" t="s">
        <v>135</v>
      </c>
      <c r="F35" s="16" t="s">
        <v>135</v>
      </c>
      <c r="G35" s="16" t="s">
        <v>135</v>
      </c>
      <c r="H35" s="16" t="s">
        <v>135</v>
      </c>
      <c r="I35" s="16" t="s">
        <v>135</v>
      </c>
      <c r="J35" s="16" t="s">
        <v>135</v>
      </c>
      <c r="K35" s="16" t="s">
        <v>135</v>
      </c>
      <c r="L35" s="16" t="s">
        <v>135</v>
      </c>
      <c r="M35" s="16" t="s">
        <v>135</v>
      </c>
      <c r="N35" s="16" t="s">
        <v>135</v>
      </c>
      <c r="O35" s="16" t="s">
        <v>135</v>
      </c>
      <c r="P35" s="16" t="s">
        <v>135</v>
      </c>
      <c r="Q35" s="16" t="s">
        <v>135</v>
      </c>
      <c r="R35" s="16" t="s">
        <v>135</v>
      </c>
      <c r="S35" s="16" t="s">
        <v>135</v>
      </c>
      <c r="T35" s="16" t="s">
        <v>135</v>
      </c>
      <c r="U35" s="16">
        <v>1.774</v>
      </c>
      <c r="V35" s="16">
        <v>1.829</v>
      </c>
      <c r="W35" s="16">
        <v>1.8859999999999999</v>
      </c>
      <c r="X35" s="16">
        <v>1.9450000000000001</v>
      </c>
      <c r="Y35" s="16">
        <v>2.0049999999999999</v>
      </c>
      <c r="Z35" s="16">
        <v>2.0659999999999998</v>
      </c>
      <c r="AA35" s="16">
        <v>2.13</v>
      </c>
      <c r="AB35" s="16">
        <v>2.1960000000000002</v>
      </c>
      <c r="AC35" s="16">
        <v>2.2650000000000001</v>
      </c>
      <c r="AD35" s="16">
        <v>2.3359999999999999</v>
      </c>
      <c r="AE35" s="16">
        <v>2.41</v>
      </c>
      <c r="AF35" s="16">
        <v>2.4870000000000001</v>
      </c>
      <c r="AG35" s="16">
        <v>2.5670000000000002</v>
      </c>
      <c r="AH35" s="16">
        <v>2.6509999999999998</v>
      </c>
      <c r="AI35" s="16">
        <v>2.7389999999999999</v>
      </c>
      <c r="AJ35" s="16">
        <v>2.831</v>
      </c>
      <c r="AK35" s="16">
        <v>2.9279999999999999</v>
      </c>
      <c r="AL35" s="16">
        <v>3.03</v>
      </c>
      <c r="AM35" s="16">
        <v>3.1379999999999999</v>
      </c>
      <c r="AN35" s="16">
        <v>3.2530000000000001</v>
      </c>
      <c r="AO35" s="16">
        <v>3.375</v>
      </c>
      <c r="AP35" s="16">
        <v>3.504</v>
      </c>
      <c r="AQ35" s="16">
        <v>3.6429999999999998</v>
      </c>
      <c r="AR35" s="16">
        <v>3.7909999999999999</v>
      </c>
      <c r="AS35" s="16">
        <v>3.9510000000000001</v>
      </c>
      <c r="AT35" s="16">
        <v>4.1239999999999997</v>
      </c>
      <c r="AU35" s="16">
        <v>4.3109999999999999</v>
      </c>
      <c r="AV35" s="16">
        <v>4.5149999999999997</v>
      </c>
      <c r="AW35" s="16">
        <v>4.7389999999999999</v>
      </c>
      <c r="AX35" s="16">
        <v>4.9859999999999998</v>
      </c>
      <c r="AY35" s="16">
        <v>5.26</v>
      </c>
      <c r="AZ35" s="16">
        <v>5.5659999999999998</v>
      </c>
      <c r="BA35" s="16">
        <v>5.9109999999999996</v>
      </c>
      <c r="BB35" s="16">
        <v>6.3049999999999997</v>
      </c>
      <c r="BC35" s="16">
        <v>6.7590000000000003</v>
      </c>
      <c r="BD35" s="16">
        <v>7.2910000000000004</v>
      </c>
      <c r="BE35" s="16">
        <v>7.9249999999999998</v>
      </c>
      <c r="BF35" s="16">
        <v>8.6969999999999992</v>
      </c>
      <c r="BG35" s="16">
        <v>9.6660000000000004</v>
      </c>
      <c r="BH35" s="16">
        <v>10.93</v>
      </c>
      <c r="BI35" s="16">
        <v>12.68</v>
      </c>
      <c r="BJ35" s="16">
        <v>15.32</v>
      </c>
      <c r="BK35" s="16">
        <v>20</v>
      </c>
      <c r="BL35" s="16">
        <v>32.17</v>
      </c>
      <c r="BM35" s="16" t="s">
        <v>134</v>
      </c>
      <c r="BN35" s="16" t="s">
        <v>134</v>
      </c>
      <c r="BO35" s="16" t="s">
        <v>134</v>
      </c>
      <c r="BP35" s="16" t="s">
        <v>134</v>
      </c>
      <c r="BQ35" s="16" t="s">
        <v>134</v>
      </c>
      <c r="BR35" s="16" t="s">
        <v>134</v>
      </c>
      <c r="BS35" s="16" t="s">
        <v>134</v>
      </c>
      <c r="BT35" s="16" t="s">
        <v>134</v>
      </c>
      <c r="BU35" s="16" t="s">
        <v>134</v>
      </c>
      <c r="BV35" s="16" t="s">
        <v>134</v>
      </c>
      <c r="BW35" s="16" t="s">
        <v>134</v>
      </c>
      <c r="BX35" s="16" t="s">
        <v>134</v>
      </c>
      <c r="BY35" s="16" t="s">
        <v>134</v>
      </c>
      <c r="BZ35" s="16" t="s">
        <v>134</v>
      </c>
      <c r="CA35" s="16" t="s">
        <v>134</v>
      </c>
      <c r="CB35" s="16" t="s">
        <v>134</v>
      </c>
      <c r="CC35" s="16" t="s">
        <v>134</v>
      </c>
      <c r="CD35" s="16" t="s">
        <v>134</v>
      </c>
      <c r="CE35" s="16" t="s">
        <v>134</v>
      </c>
      <c r="CF35" s="16" t="s">
        <v>134</v>
      </c>
      <c r="CG35" s="16" t="s">
        <v>134</v>
      </c>
      <c r="CH35" s="16" t="s">
        <v>134</v>
      </c>
      <c r="CI35" s="16" t="s">
        <v>134</v>
      </c>
      <c r="CJ35" s="16" t="s">
        <v>134</v>
      </c>
      <c r="CK35" s="16" t="s">
        <v>134</v>
      </c>
      <c r="CL35" s="16" t="s">
        <v>134</v>
      </c>
      <c r="CM35" s="16" t="s">
        <v>134</v>
      </c>
      <c r="CN35" s="16" t="s">
        <v>134</v>
      </c>
      <c r="CO35" s="16" t="s">
        <v>134</v>
      </c>
      <c r="CP35" s="16" t="s">
        <v>134</v>
      </c>
      <c r="CQ35" s="16" t="s">
        <v>134</v>
      </c>
      <c r="CR35" s="16" t="s">
        <v>134</v>
      </c>
      <c r="CS35" s="16" t="s">
        <v>134</v>
      </c>
      <c r="CT35" s="16" t="s">
        <v>134</v>
      </c>
      <c r="CU35" s="16" t="s">
        <v>134</v>
      </c>
      <c r="CV35" s="16" t="s">
        <v>134</v>
      </c>
      <c r="CW35" s="16" t="s">
        <v>134</v>
      </c>
      <c r="CX35" s="16" t="s">
        <v>134</v>
      </c>
      <c r="CY35" s="16" t="s">
        <v>134</v>
      </c>
      <c r="CZ35" s="16" t="s">
        <v>134</v>
      </c>
    </row>
    <row r="36" spans="2:104">
      <c r="B36" s="28"/>
      <c r="C36" s="14" t="s">
        <v>67</v>
      </c>
      <c r="D36" s="16" t="s">
        <v>135</v>
      </c>
      <c r="E36" s="16" t="s">
        <v>135</v>
      </c>
      <c r="F36" s="16" t="s">
        <v>135</v>
      </c>
      <c r="G36" s="16" t="s">
        <v>135</v>
      </c>
      <c r="H36" s="16" t="s">
        <v>135</v>
      </c>
      <c r="I36" s="16" t="s">
        <v>135</v>
      </c>
      <c r="J36" s="16" t="s">
        <v>135</v>
      </c>
      <c r="K36" s="16" t="s">
        <v>135</v>
      </c>
      <c r="L36" s="16" t="s">
        <v>135</v>
      </c>
      <c r="M36" s="16" t="s">
        <v>135</v>
      </c>
      <c r="N36" s="16" t="s">
        <v>135</v>
      </c>
      <c r="O36" s="16" t="s">
        <v>135</v>
      </c>
      <c r="P36" s="16" t="s">
        <v>135</v>
      </c>
      <c r="Q36" s="16" t="s">
        <v>135</v>
      </c>
      <c r="R36" s="16" t="s">
        <v>135</v>
      </c>
      <c r="S36" s="16" t="s">
        <v>135</v>
      </c>
      <c r="T36" s="16" t="s">
        <v>135</v>
      </c>
      <c r="U36" s="16" t="s">
        <v>135</v>
      </c>
      <c r="V36" s="16">
        <v>1.7090000000000001</v>
      </c>
      <c r="W36" s="16">
        <v>1.7629999999999999</v>
      </c>
      <c r="X36" s="16">
        <v>1.819</v>
      </c>
      <c r="Y36" s="16">
        <v>1.8759999999999999</v>
      </c>
      <c r="Z36" s="16">
        <v>1.9350000000000001</v>
      </c>
      <c r="AA36" s="16">
        <v>1.9950000000000001</v>
      </c>
      <c r="AB36" s="16">
        <v>2.0579999999999998</v>
      </c>
      <c r="AC36" s="16">
        <v>2.1230000000000002</v>
      </c>
      <c r="AD36" s="16">
        <v>2.19</v>
      </c>
      <c r="AE36" s="16">
        <v>2.2589999999999999</v>
      </c>
      <c r="AF36" s="16">
        <v>2.3319999999999999</v>
      </c>
      <c r="AG36" s="16">
        <v>2.407</v>
      </c>
      <c r="AH36" s="16">
        <v>2.4860000000000002</v>
      </c>
      <c r="AI36" s="16">
        <v>2.5680000000000001</v>
      </c>
      <c r="AJ36" s="16">
        <v>2.6549999999999998</v>
      </c>
      <c r="AK36" s="16">
        <v>2.7450000000000001</v>
      </c>
      <c r="AL36" s="16">
        <v>2.8410000000000002</v>
      </c>
      <c r="AM36" s="16">
        <v>2.9409999999999998</v>
      </c>
      <c r="AN36" s="16">
        <v>3.048</v>
      </c>
      <c r="AO36" s="16">
        <v>3.16</v>
      </c>
      <c r="AP36" s="16">
        <v>3.28</v>
      </c>
      <c r="AQ36" s="16">
        <v>3.4079999999999999</v>
      </c>
      <c r="AR36" s="16">
        <v>3.5449999999999999</v>
      </c>
      <c r="AS36" s="16">
        <v>3.6909999999999998</v>
      </c>
      <c r="AT36" s="16">
        <v>3.8490000000000002</v>
      </c>
      <c r="AU36" s="16">
        <v>4.0199999999999996</v>
      </c>
      <c r="AV36" s="16">
        <v>4.2060000000000004</v>
      </c>
      <c r="AW36" s="16">
        <v>4.4080000000000004</v>
      </c>
      <c r="AX36" s="16">
        <v>4.6310000000000002</v>
      </c>
      <c r="AY36" s="16">
        <v>4.8760000000000003</v>
      </c>
      <c r="AZ36" s="16">
        <v>5.15</v>
      </c>
      <c r="BA36" s="16">
        <v>5.4560000000000004</v>
      </c>
      <c r="BB36" s="16">
        <v>5.8019999999999996</v>
      </c>
      <c r="BC36" s="16">
        <v>6.1980000000000004</v>
      </c>
      <c r="BD36" s="16">
        <v>6.657</v>
      </c>
      <c r="BE36" s="16">
        <v>7.1959999999999997</v>
      </c>
      <c r="BF36" s="16">
        <v>7.843</v>
      </c>
      <c r="BG36" s="16">
        <v>8.6370000000000005</v>
      </c>
      <c r="BH36" s="16">
        <v>9.6430000000000007</v>
      </c>
      <c r="BI36" s="16">
        <v>10.98</v>
      </c>
      <c r="BJ36" s="16">
        <v>12.85</v>
      </c>
      <c r="BK36" s="16">
        <v>15.79</v>
      </c>
      <c r="BL36" s="16">
        <v>21.37</v>
      </c>
      <c r="BM36" s="16">
        <v>40.04</v>
      </c>
      <c r="BN36" s="16" t="s">
        <v>134</v>
      </c>
      <c r="BO36" s="16" t="s">
        <v>134</v>
      </c>
      <c r="BP36" s="16" t="s">
        <v>134</v>
      </c>
      <c r="BQ36" s="16" t="s">
        <v>134</v>
      </c>
      <c r="BR36" s="16" t="s">
        <v>134</v>
      </c>
      <c r="BS36" s="16" t="s">
        <v>134</v>
      </c>
      <c r="BT36" s="16" t="s">
        <v>134</v>
      </c>
      <c r="BU36" s="16" t="s">
        <v>134</v>
      </c>
      <c r="BV36" s="16" t="s">
        <v>134</v>
      </c>
      <c r="BW36" s="16" t="s">
        <v>134</v>
      </c>
      <c r="BX36" s="16" t="s">
        <v>134</v>
      </c>
      <c r="BY36" s="16" t="s">
        <v>134</v>
      </c>
      <c r="BZ36" s="16" t="s">
        <v>134</v>
      </c>
      <c r="CA36" s="16" t="s">
        <v>134</v>
      </c>
      <c r="CB36" s="16" t="s">
        <v>134</v>
      </c>
      <c r="CC36" s="16" t="s">
        <v>134</v>
      </c>
      <c r="CD36" s="16" t="s">
        <v>134</v>
      </c>
      <c r="CE36" s="16" t="s">
        <v>134</v>
      </c>
      <c r="CF36" s="16" t="s">
        <v>134</v>
      </c>
      <c r="CG36" s="16" t="s">
        <v>134</v>
      </c>
      <c r="CH36" s="16" t="s">
        <v>134</v>
      </c>
      <c r="CI36" s="16" t="s">
        <v>134</v>
      </c>
      <c r="CJ36" s="16" t="s">
        <v>134</v>
      </c>
      <c r="CK36" s="16" t="s">
        <v>134</v>
      </c>
      <c r="CL36" s="16" t="s">
        <v>134</v>
      </c>
      <c r="CM36" s="16" t="s">
        <v>134</v>
      </c>
      <c r="CN36" s="16" t="s">
        <v>134</v>
      </c>
      <c r="CO36" s="16" t="s">
        <v>134</v>
      </c>
      <c r="CP36" s="16" t="s">
        <v>134</v>
      </c>
      <c r="CQ36" s="16" t="s">
        <v>134</v>
      </c>
      <c r="CR36" s="16" t="s">
        <v>134</v>
      </c>
      <c r="CS36" s="16" t="s">
        <v>134</v>
      </c>
      <c r="CT36" s="16" t="s">
        <v>134</v>
      </c>
      <c r="CU36" s="16" t="s">
        <v>134</v>
      </c>
      <c r="CV36" s="16" t="s">
        <v>134</v>
      </c>
      <c r="CW36" s="16" t="s">
        <v>134</v>
      </c>
      <c r="CX36" s="16" t="s">
        <v>134</v>
      </c>
      <c r="CY36" s="16" t="s">
        <v>134</v>
      </c>
      <c r="CZ36" s="16" t="s">
        <v>134</v>
      </c>
    </row>
    <row r="37" spans="2:104">
      <c r="B37" s="28"/>
      <c r="C37" s="14" t="s">
        <v>68</v>
      </c>
      <c r="D37" s="16" t="s">
        <v>135</v>
      </c>
      <c r="E37" s="16" t="s">
        <v>135</v>
      </c>
      <c r="F37" s="16" t="s">
        <v>135</v>
      </c>
      <c r="G37" s="16" t="s">
        <v>135</v>
      </c>
      <c r="H37" s="16" t="s">
        <v>135</v>
      </c>
      <c r="I37" s="16" t="s">
        <v>135</v>
      </c>
      <c r="J37" s="16" t="s">
        <v>135</v>
      </c>
      <c r="K37" s="16" t="s">
        <v>135</v>
      </c>
      <c r="L37" s="16" t="s">
        <v>135</v>
      </c>
      <c r="M37" s="16" t="s">
        <v>135</v>
      </c>
      <c r="N37" s="16" t="s">
        <v>135</v>
      </c>
      <c r="O37" s="16" t="s">
        <v>135</v>
      </c>
      <c r="P37" s="16" t="s">
        <v>135</v>
      </c>
      <c r="Q37" s="16" t="s">
        <v>135</v>
      </c>
      <c r="R37" s="16" t="s">
        <v>135</v>
      </c>
      <c r="S37" s="16" t="s">
        <v>135</v>
      </c>
      <c r="T37" s="16" t="s">
        <v>135</v>
      </c>
      <c r="U37" s="16" t="s">
        <v>135</v>
      </c>
      <c r="V37" s="16" t="s">
        <v>135</v>
      </c>
      <c r="W37" s="16">
        <v>1.647</v>
      </c>
      <c r="X37" s="16">
        <v>1.7</v>
      </c>
      <c r="Y37" s="16">
        <v>1.7549999999999999</v>
      </c>
      <c r="Z37" s="16">
        <v>1.8109999999999999</v>
      </c>
      <c r="AA37" s="16">
        <v>1.8680000000000001</v>
      </c>
      <c r="AB37" s="16">
        <v>1.9279999999999999</v>
      </c>
      <c r="AC37" s="16">
        <v>1.9890000000000001</v>
      </c>
      <c r="AD37" s="16">
        <v>2.0529999999999999</v>
      </c>
      <c r="AE37" s="16">
        <v>2.1190000000000002</v>
      </c>
      <c r="AF37" s="16">
        <v>2.1869999999999998</v>
      </c>
      <c r="AG37" s="16">
        <v>2.258</v>
      </c>
      <c r="AH37" s="16">
        <v>2.3319999999999999</v>
      </c>
      <c r="AI37" s="16">
        <v>2.41</v>
      </c>
      <c r="AJ37" s="16">
        <v>2.4900000000000002</v>
      </c>
      <c r="AK37" s="16">
        <v>2.5750000000000002</v>
      </c>
      <c r="AL37" s="16">
        <v>2.6640000000000001</v>
      </c>
      <c r="AM37" s="16">
        <v>2.758</v>
      </c>
      <c r="AN37" s="16">
        <v>2.8570000000000002</v>
      </c>
      <c r="AO37" s="16">
        <v>2.9620000000000002</v>
      </c>
      <c r="AP37" s="16">
        <v>3.073</v>
      </c>
      <c r="AQ37" s="16">
        <v>3.1909999999999998</v>
      </c>
      <c r="AR37" s="16">
        <v>3.3170000000000002</v>
      </c>
      <c r="AS37" s="16">
        <v>3.452</v>
      </c>
      <c r="AT37" s="16">
        <v>3.597</v>
      </c>
      <c r="AU37" s="16">
        <v>3.754</v>
      </c>
      <c r="AV37" s="16">
        <v>3.923</v>
      </c>
      <c r="AW37" s="16">
        <v>4.1070000000000002</v>
      </c>
      <c r="AX37" s="16">
        <v>4.3090000000000002</v>
      </c>
      <c r="AY37" s="16">
        <v>4.53</v>
      </c>
      <c r="AZ37" s="16">
        <v>4.7750000000000004</v>
      </c>
      <c r="BA37" s="16">
        <v>5.048</v>
      </c>
      <c r="BB37" s="16">
        <v>5.3550000000000004</v>
      </c>
      <c r="BC37" s="16">
        <v>5.7030000000000003</v>
      </c>
      <c r="BD37" s="16">
        <v>6.1020000000000003</v>
      </c>
      <c r="BE37" s="16">
        <v>6.5659999999999998</v>
      </c>
      <c r="BF37" s="16">
        <v>7.1150000000000002</v>
      </c>
      <c r="BG37" s="16">
        <v>7.7770000000000001</v>
      </c>
      <c r="BH37" s="16">
        <v>8.5960000000000001</v>
      </c>
      <c r="BI37" s="16">
        <v>9.6460000000000008</v>
      </c>
      <c r="BJ37" s="16">
        <v>11.06</v>
      </c>
      <c r="BK37" s="16">
        <v>13.1</v>
      </c>
      <c r="BL37" s="16">
        <v>16.420000000000002</v>
      </c>
      <c r="BM37" s="16">
        <v>23.37</v>
      </c>
      <c r="BN37" s="16">
        <v>62.78</v>
      </c>
      <c r="BO37" s="16" t="s">
        <v>134</v>
      </c>
      <c r="BP37" s="16" t="s">
        <v>134</v>
      </c>
      <c r="BQ37" s="16" t="s">
        <v>134</v>
      </c>
      <c r="BR37" s="16" t="s">
        <v>134</v>
      </c>
      <c r="BS37" s="16" t="s">
        <v>134</v>
      </c>
      <c r="BT37" s="16" t="s">
        <v>134</v>
      </c>
      <c r="BU37" s="16" t="s">
        <v>134</v>
      </c>
      <c r="BV37" s="16" t="s">
        <v>134</v>
      </c>
      <c r="BW37" s="16" t="s">
        <v>134</v>
      </c>
      <c r="BX37" s="16" t="s">
        <v>134</v>
      </c>
      <c r="BY37" s="16" t="s">
        <v>134</v>
      </c>
      <c r="BZ37" s="16" t="s">
        <v>134</v>
      </c>
      <c r="CA37" s="16" t="s">
        <v>134</v>
      </c>
      <c r="CB37" s="16" t="s">
        <v>134</v>
      </c>
      <c r="CC37" s="16" t="s">
        <v>134</v>
      </c>
      <c r="CD37" s="16" t="s">
        <v>134</v>
      </c>
      <c r="CE37" s="16" t="s">
        <v>134</v>
      </c>
      <c r="CF37" s="16" t="s">
        <v>134</v>
      </c>
      <c r="CG37" s="16" t="s">
        <v>134</v>
      </c>
      <c r="CH37" s="16" t="s">
        <v>134</v>
      </c>
      <c r="CI37" s="16" t="s">
        <v>134</v>
      </c>
      <c r="CJ37" s="16" t="s">
        <v>134</v>
      </c>
      <c r="CK37" s="16" t="s">
        <v>134</v>
      </c>
      <c r="CL37" s="16" t="s">
        <v>134</v>
      </c>
      <c r="CM37" s="16" t="s">
        <v>134</v>
      </c>
      <c r="CN37" s="16" t="s">
        <v>134</v>
      </c>
      <c r="CO37" s="16" t="s">
        <v>134</v>
      </c>
      <c r="CP37" s="16" t="s">
        <v>134</v>
      </c>
      <c r="CQ37" s="16" t="s">
        <v>134</v>
      </c>
      <c r="CR37" s="16" t="s">
        <v>134</v>
      </c>
      <c r="CS37" s="16" t="s">
        <v>134</v>
      </c>
      <c r="CT37" s="16" t="s">
        <v>134</v>
      </c>
      <c r="CU37" s="16" t="s">
        <v>134</v>
      </c>
      <c r="CV37" s="16" t="s">
        <v>134</v>
      </c>
      <c r="CW37" s="16" t="s">
        <v>134</v>
      </c>
      <c r="CX37" s="16" t="s">
        <v>134</v>
      </c>
      <c r="CY37" s="16" t="s">
        <v>134</v>
      </c>
      <c r="CZ37" s="16" t="s">
        <v>134</v>
      </c>
    </row>
    <row r="38" spans="2:104">
      <c r="B38" s="28"/>
      <c r="C38" s="14" t="s">
        <v>69</v>
      </c>
      <c r="D38" s="16" t="s">
        <v>135</v>
      </c>
      <c r="E38" s="16" t="s">
        <v>135</v>
      </c>
      <c r="F38" s="16" t="s">
        <v>135</v>
      </c>
      <c r="G38" s="16" t="s">
        <v>135</v>
      </c>
      <c r="H38" s="16" t="s">
        <v>135</v>
      </c>
      <c r="I38" s="16" t="s">
        <v>135</v>
      </c>
      <c r="J38" s="16" t="s">
        <v>135</v>
      </c>
      <c r="K38" s="16" t="s">
        <v>135</v>
      </c>
      <c r="L38" s="16" t="s">
        <v>135</v>
      </c>
      <c r="M38" s="16" t="s">
        <v>135</v>
      </c>
      <c r="N38" s="16" t="s">
        <v>135</v>
      </c>
      <c r="O38" s="16" t="s">
        <v>135</v>
      </c>
      <c r="P38" s="16" t="s">
        <v>135</v>
      </c>
      <c r="Q38" s="16" t="s">
        <v>135</v>
      </c>
      <c r="R38" s="16" t="s">
        <v>135</v>
      </c>
      <c r="S38" s="16" t="s">
        <v>135</v>
      </c>
      <c r="T38" s="16" t="s">
        <v>135</v>
      </c>
      <c r="U38" s="16" t="s">
        <v>135</v>
      </c>
      <c r="V38" s="16" t="s">
        <v>135</v>
      </c>
      <c r="W38" s="16" t="s">
        <v>135</v>
      </c>
      <c r="X38" s="16">
        <v>1.589</v>
      </c>
      <c r="Y38" s="16">
        <v>1.641</v>
      </c>
      <c r="Z38" s="16">
        <v>1.694</v>
      </c>
      <c r="AA38" s="16">
        <v>1.7490000000000001</v>
      </c>
      <c r="AB38" s="16">
        <v>1.806</v>
      </c>
      <c r="AC38" s="16">
        <v>1.8640000000000001</v>
      </c>
      <c r="AD38" s="16">
        <v>1.9239999999999999</v>
      </c>
      <c r="AE38" s="16">
        <v>1.9870000000000001</v>
      </c>
      <c r="AF38" s="16">
        <v>2.0510000000000002</v>
      </c>
      <c r="AG38" s="16">
        <v>2.1179999999999999</v>
      </c>
      <c r="AH38" s="16">
        <v>2.1880000000000002</v>
      </c>
      <c r="AI38" s="16">
        <v>2.2610000000000001</v>
      </c>
      <c r="AJ38" s="16">
        <v>2.3370000000000002</v>
      </c>
      <c r="AK38" s="16">
        <v>2.4169999999999998</v>
      </c>
      <c r="AL38" s="16">
        <v>2.5</v>
      </c>
      <c r="AM38" s="16">
        <v>2.5880000000000001</v>
      </c>
      <c r="AN38" s="16">
        <v>2.68</v>
      </c>
      <c r="AO38" s="16">
        <v>2.778</v>
      </c>
      <c r="AP38" s="16">
        <v>2.8809999999999998</v>
      </c>
      <c r="AQ38" s="16">
        <v>2.9910000000000001</v>
      </c>
      <c r="AR38" s="16">
        <v>3.1070000000000002</v>
      </c>
      <c r="AS38" s="16">
        <v>3.2320000000000002</v>
      </c>
      <c r="AT38" s="16">
        <v>3.3660000000000001</v>
      </c>
      <c r="AU38" s="16">
        <v>3.5089999999999999</v>
      </c>
      <c r="AV38" s="16">
        <v>3.6640000000000001</v>
      </c>
      <c r="AW38" s="16">
        <v>3.8319999999999999</v>
      </c>
      <c r="AX38" s="16">
        <v>4.0149999999999997</v>
      </c>
      <c r="AY38" s="16">
        <v>4.2160000000000002</v>
      </c>
      <c r="AZ38" s="16">
        <v>4.4359999999999999</v>
      </c>
      <c r="BA38" s="16">
        <v>4.681</v>
      </c>
      <c r="BB38" s="16">
        <v>4.9539999999999997</v>
      </c>
      <c r="BC38" s="16">
        <v>5.2619999999999996</v>
      </c>
      <c r="BD38" s="16">
        <v>5.6130000000000004</v>
      </c>
      <c r="BE38" s="16">
        <v>6.016</v>
      </c>
      <c r="BF38" s="16">
        <v>6.4870000000000001</v>
      </c>
      <c r="BG38" s="16">
        <v>7.0469999999999997</v>
      </c>
      <c r="BH38" s="16">
        <v>7.7270000000000003</v>
      </c>
      <c r="BI38" s="16">
        <v>8.577</v>
      </c>
      <c r="BJ38" s="16">
        <v>9.6790000000000003</v>
      </c>
      <c r="BK38" s="16">
        <v>11.19</v>
      </c>
      <c r="BL38" s="16">
        <v>13.43</v>
      </c>
      <c r="BM38" s="16">
        <v>17.28</v>
      </c>
      <c r="BN38" s="16">
        <v>26.45</v>
      </c>
      <c r="BO38" s="16" t="s">
        <v>134</v>
      </c>
      <c r="BP38" s="16" t="s">
        <v>134</v>
      </c>
      <c r="BQ38" s="16" t="s">
        <v>134</v>
      </c>
      <c r="BR38" s="16" t="s">
        <v>134</v>
      </c>
      <c r="BS38" s="16" t="s">
        <v>134</v>
      </c>
      <c r="BT38" s="16" t="s">
        <v>134</v>
      </c>
      <c r="BU38" s="16" t="s">
        <v>134</v>
      </c>
      <c r="BV38" s="16" t="s">
        <v>134</v>
      </c>
      <c r="BW38" s="16" t="s">
        <v>134</v>
      </c>
      <c r="BX38" s="16" t="s">
        <v>134</v>
      </c>
      <c r="BY38" s="16" t="s">
        <v>134</v>
      </c>
      <c r="BZ38" s="16" t="s">
        <v>134</v>
      </c>
      <c r="CA38" s="16" t="s">
        <v>134</v>
      </c>
      <c r="CB38" s="16" t="s">
        <v>134</v>
      </c>
      <c r="CC38" s="16" t="s">
        <v>134</v>
      </c>
      <c r="CD38" s="16" t="s">
        <v>134</v>
      </c>
      <c r="CE38" s="16" t="s">
        <v>134</v>
      </c>
      <c r="CF38" s="16" t="s">
        <v>134</v>
      </c>
      <c r="CG38" s="16" t="s">
        <v>134</v>
      </c>
      <c r="CH38" s="16" t="s">
        <v>134</v>
      </c>
      <c r="CI38" s="16" t="s">
        <v>134</v>
      </c>
      <c r="CJ38" s="16" t="s">
        <v>134</v>
      </c>
      <c r="CK38" s="16" t="s">
        <v>134</v>
      </c>
      <c r="CL38" s="16" t="s">
        <v>134</v>
      </c>
      <c r="CM38" s="16" t="s">
        <v>134</v>
      </c>
      <c r="CN38" s="16" t="s">
        <v>134</v>
      </c>
      <c r="CO38" s="16" t="s">
        <v>134</v>
      </c>
      <c r="CP38" s="16" t="s">
        <v>134</v>
      </c>
      <c r="CQ38" s="16" t="s">
        <v>134</v>
      </c>
      <c r="CR38" s="16" t="s">
        <v>134</v>
      </c>
      <c r="CS38" s="16" t="s">
        <v>134</v>
      </c>
      <c r="CT38" s="16" t="s">
        <v>134</v>
      </c>
      <c r="CU38" s="16" t="s">
        <v>134</v>
      </c>
      <c r="CV38" s="16" t="s">
        <v>134</v>
      </c>
      <c r="CW38" s="16" t="s">
        <v>134</v>
      </c>
      <c r="CX38" s="16" t="s">
        <v>134</v>
      </c>
      <c r="CY38" s="16" t="s">
        <v>134</v>
      </c>
      <c r="CZ38" s="16" t="s">
        <v>134</v>
      </c>
    </row>
    <row r="39" spans="2:104">
      <c r="B39" s="28"/>
      <c r="C39" s="14" t="s">
        <v>70</v>
      </c>
      <c r="D39" s="16" t="s">
        <v>135</v>
      </c>
      <c r="E39" s="16" t="s">
        <v>135</v>
      </c>
      <c r="F39" s="16" t="s">
        <v>135</v>
      </c>
      <c r="G39" s="16" t="s">
        <v>135</v>
      </c>
      <c r="H39" s="16" t="s">
        <v>135</v>
      </c>
      <c r="I39" s="16" t="s">
        <v>135</v>
      </c>
      <c r="J39" s="16" t="s">
        <v>135</v>
      </c>
      <c r="K39" s="16" t="s">
        <v>135</v>
      </c>
      <c r="L39" s="16" t="s">
        <v>135</v>
      </c>
      <c r="M39" s="16" t="s">
        <v>135</v>
      </c>
      <c r="N39" s="16" t="s">
        <v>135</v>
      </c>
      <c r="O39" s="16" t="s">
        <v>135</v>
      </c>
      <c r="P39" s="16" t="s">
        <v>135</v>
      </c>
      <c r="Q39" s="16" t="s">
        <v>135</v>
      </c>
      <c r="R39" s="16" t="s">
        <v>135</v>
      </c>
      <c r="S39" s="16" t="s">
        <v>135</v>
      </c>
      <c r="T39" s="16" t="s">
        <v>135</v>
      </c>
      <c r="U39" s="16" t="s">
        <v>135</v>
      </c>
      <c r="V39" s="16" t="s">
        <v>135</v>
      </c>
      <c r="W39" s="16" t="s">
        <v>135</v>
      </c>
      <c r="X39" s="16" t="s">
        <v>135</v>
      </c>
      <c r="Y39" s="16">
        <v>1.5329999999999999</v>
      </c>
      <c r="Z39" s="16">
        <v>1.5840000000000001</v>
      </c>
      <c r="AA39" s="16">
        <v>1.6359999999999999</v>
      </c>
      <c r="AB39" s="16">
        <v>1.69</v>
      </c>
      <c r="AC39" s="16">
        <v>1.746</v>
      </c>
      <c r="AD39" s="16">
        <v>1.8029999999999999</v>
      </c>
      <c r="AE39" s="16">
        <v>1.863</v>
      </c>
      <c r="AF39" s="16">
        <v>1.9239999999999999</v>
      </c>
      <c r="AG39" s="16">
        <v>1.9870000000000001</v>
      </c>
      <c r="AH39" s="16">
        <v>2.0529999999999999</v>
      </c>
      <c r="AI39" s="16">
        <v>2.1219999999999999</v>
      </c>
      <c r="AJ39" s="16">
        <v>2.194</v>
      </c>
      <c r="AK39" s="16">
        <v>2.2690000000000001</v>
      </c>
      <c r="AL39" s="16">
        <v>2.347</v>
      </c>
      <c r="AM39" s="16">
        <v>2.4289999999999998</v>
      </c>
      <c r="AN39" s="16">
        <v>2.5150000000000001</v>
      </c>
      <c r="AO39" s="16">
        <v>2.6059999999999999</v>
      </c>
      <c r="AP39" s="16">
        <v>2.7029999999999998</v>
      </c>
      <c r="AQ39" s="16">
        <v>2.8050000000000002</v>
      </c>
      <c r="AR39" s="16">
        <v>2.9129999999999998</v>
      </c>
      <c r="AS39" s="16">
        <v>3.028</v>
      </c>
      <c r="AT39" s="16">
        <v>3.1520000000000001</v>
      </c>
      <c r="AU39" s="16">
        <v>3.2839999999999998</v>
      </c>
      <c r="AV39" s="16">
        <v>3.4260000000000002</v>
      </c>
      <c r="AW39" s="16">
        <v>3.58</v>
      </c>
      <c r="AX39" s="16">
        <v>3.7469999999999999</v>
      </c>
      <c r="AY39" s="16">
        <v>3.9289999999999998</v>
      </c>
      <c r="AZ39" s="16">
        <v>4.1289999999999996</v>
      </c>
      <c r="BA39" s="16">
        <v>4.3490000000000002</v>
      </c>
      <c r="BB39" s="16">
        <v>4.5940000000000003</v>
      </c>
      <c r="BC39" s="16">
        <v>4.8680000000000003</v>
      </c>
      <c r="BD39" s="16">
        <v>5.1779999999999999</v>
      </c>
      <c r="BE39" s="16">
        <v>5.5309999999999997</v>
      </c>
      <c r="BF39" s="16">
        <v>5.94</v>
      </c>
      <c r="BG39" s="16">
        <v>6.4189999999999996</v>
      </c>
      <c r="BH39" s="16">
        <v>6.9930000000000003</v>
      </c>
      <c r="BI39" s="16">
        <v>7.694</v>
      </c>
      <c r="BJ39" s="16">
        <v>8.5790000000000006</v>
      </c>
      <c r="BK39" s="16">
        <v>9.7430000000000003</v>
      </c>
      <c r="BL39" s="16">
        <v>11.37</v>
      </c>
      <c r="BM39" s="16">
        <v>13.87</v>
      </c>
      <c r="BN39" s="16">
        <v>18.45</v>
      </c>
      <c r="BO39" s="16">
        <v>31.83</v>
      </c>
      <c r="BP39" s="16" t="s">
        <v>134</v>
      </c>
      <c r="BQ39" s="16" t="s">
        <v>134</v>
      </c>
      <c r="BR39" s="16" t="s">
        <v>134</v>
      </c>
      <c r="BS39" s="16" t="s">
        <v>134</v>
      </c>
      <c r="BT39" s="16" t="s">
        <v>134</v>
      </c>
      <c r="BU39" s="16" t="s">
        <v>134</v>
      </c>
      <c r="BV39" s="16" t="s">
        <v>134</v>
      </c>
      <c r="BW39" s="16" t="s">
        <v>134</v>
      </c>
      <c r="BX39" s="16" t="s">
        <v>134</v>
      </c>
      <c r="BY39" s="16" t="s">
        <v>134</v>
      </c>
      <c r="BZ39" s="16" t="s">
        <v>134</v>
      </c>
      <c r="CA39" s="16" t="s">
        <v>134</v>
      </c>
      <c r="CB39" s="16" t="s">
        <v>134</v>
      </c>
      <c r="CC39" s="16" t="s">
        <v>134</v>
      </c>
      <c r="CD39" s="16" t="s">
        <v>134</v>
      </c>
      <c r="CE39" s="16" t="s">
        <v>134</v>
      </c>
      <c r="CF39" s="16" t="s">
        <v>134</v>
      </c>
      <c r="CG39" s="16" t="s">
        <v>134</v>
      </c>
      <c r="CH39" s="16" t="s">
        <v>134</v>
      </c>
      <c r="CI39" s="16" t="s">
        <v>134</v>
      </c>
      <c r="CJ39" s="16" t="s">
        <v>134</v>
      </c>
      <c r="CK39" s="16" t="s">
        <v>134</v>
      </c>
      <c r="CL39" s="16" t="s">
        <v>134</v>
      </c>
      <c r="CM39" s="16" t="s">
        <v>134</v>
      </c>
      <c r="CN39" s="16" t="s">
        <v>134</v>
      </c>
      <c r="CO39" s="16" t="s">
        <v>134</v>
      </c>
      <c r="CP39" s="16" t="s">
        <v>134</v>
      </c>
      <c r="CQ39" s="16" t="s">
        <v>134</v>
      </c>
      <c r="CR39" s="16" t="s">
        <v>134</v>
      </c>
      <c r="CS39" s="16" t="s">
        <v>134</v>
      </c>
      <c r="CT39" s="16" t="s">
        <v>134</v>
      </c>
      <c r="CU39" s="16" t="s">
        <v>134</v>
      </c>
      <c r="CV39" s="16" t="s">
        <v>134</v>
      </c>
      <c r="CW39" s="16" t="s">
        <v>134</v>
      </c>
      <c r="CX39" s="16" t="s">
        <v>134</v>
      </c>
      <c r="CY39" s="16" t="s">
        <v>134</v>
      </c>
      <c r="CZ39" s="16" t="s">
        <v>134</v>
      </c>
    </row>
    <row r="40" spans="2:104">
      <c r="B40" s="28"/>
      <c r="C40" s="14" t="s">
        <v>71</v>
      </c>
      <c r="D40" s="16" t="s">
        <v>135</v>
      </c>
      <c r="E40" s="16" t="s">
        <v>135</v>
      </c>
      <c r="F40" s="16" t="s">
        <v>135</v>
      </c>
      <c r="G40" s="16" t="s">
        <v>135</v>
      </c>
      <c r="H40" s="16" t="s">
        <v>135</v>
      </c>
      <c r="I40" s="16" t="s">
        <v>135</v>
      </c>
      <c r="J40" s="16" t="s">
        <v>135</v>
      </c>
      <c r="K40" s="16" t="s">
        <v>135</v>
      </c>
      <c r="L40" s="16" t="s">
        <v>135</v>
      </c>
      <c r="M40" s="16" t="s">
        <v>135</v>
      </c>
      <c r="N40" s="16" t="s">
        <v>135</v>
      </c>
      <c r="O40" s="16" t="s">
        <v>135</v>
      </c>
      <c r="P40" s="16" t="s">
        <v>135</v>
      </c>
      <c r="Q40" s="16" t="s">
        <v>135</v>
      </c>
      <c r="R40" s="16" t="s">
        <v>135</v>
      </c>
      <c r="S40" s="16" t="s">
        <v>135</v>
      </c>
      <c r="T40" s="16" t="s">
        <v>135</v>
      </c>
      <c r="U40" s="16" t="s">
        <v>135</v>
      </c>
      <c r="V40" s="16" t="s">
        <v>135</v>
      </c>
      <c r="W40" s="16" t="s">
        <v>135</v>
      </c>
      <c r="X40" s="16" t="s">
        <v>135</v>
      </c>
      <c r="Y40" s="16" t="s">
        <v>135</v>
      </c>
      <c r="Z40" s="16">
        <v>1.48</v>
      </c>
      <c r="AA40" s="16">
        <v>1.53</v>
      </c>
      <c r="AB40" s="16">
        <v>1.581</v>
      </c>
      <c r="AC40" s="16">
        <v>1.6339999999999999</v>
      </c>
      <c r="AD40" s="16">
        <v>1.6890000000000001</v>
      </c>
      <c r="AE40" s="16">
        <v>1.746</v>
      </c>
      <c r="AF40" s="16">
        <v>1.804</v>
      </c>
      <c r="AG40" s="16">
        <v>1.8640000000000001</v>
      </c>
      <c r="AH40" s="16">
        <v>1.927</v>
      </c>
      <c r="AI40" s="16">
        <v>1.992</v>
      </c>
      <c r="AJ40" s="16">
        <v>2.0590000000000002</v>
      </c>
      <c r="AK40" s="16">
        <v>2.13</v>
      </c>
      <c r="AL40" s="16">
        <v>2.2029999999999998</v>
      </c>
      <c r="AM40" s="16">
        <v>2.2810000000000001</v>
      </c>
      <c r="AN40" s="16">
        <v>2.3620000000000001</v>
      </c>
      <c r="AO40" s="16">
        <v>2.4470000000000001</v>
      </c>
      <c r="AP40" s="16">
        <v>2.5369999999999999</v>
      </c>
      <c r="AQ40" s="16">
        <v>2.6320000000000001</v>
      </c>
      <c r="AR40" s="16">
        <v>2.7320000000000002</v>
      </c>
      <c r="AS40" s="16">
        <v>2.839</v>
      </c>
      <c r="AT40" s="16">
        <v>2.9529999999999998</v>
      </c>
      <c r="AU40" s="16">
        <v>3.0760000000000001</v>
      </c>
      <c r="AV40" s="16">
        <v>3.2069999999999999</v>
      </c>
      <c r="AW40" s="16">
        <v>3.3479999999999999</v>
      </c>
      <c r="AX40" s="16">
        <v>3.5009999999999999</v>
      </c>
      <c r="AY40" s="16">
        <v>3.6669999999999998</v>
      </c>
      <c r="AZ40" s="16">
        <v>3.8479999999999999</v>
      </c>
      <c r="BA40" s="16">
        <v>4.048</v>
      </c>
      <c r="BB40" s="16">
        <v>4.2679999999999998</v>
      </c>
      <c r="BC40" s="16">
        <v>4.5129999999999999</v>
      </c>
      <c r="BD40" s="16">
        <v>4.7889999999999997</v>
      </c>
      <c r="BE40" s="16">
        <v>5.101</v>
      </c>
      <c r="BF40" s="16">
        <v>5.4580000000000002</v>
      </c>
      <c r="BG40" s="16">
        <v>5.8730000000000002</v>
      </c>
      <c r="BH40" s="16">
        <v>6.3630000000000004</v>
      </c>
      <c r="BI40" s="16">
        <v>6.952</v>
      </c>
      <c r="BJ40" s="16">
        <v>7.6779999999999999</v>
      </c>
      <c r="BK40" s="16">
        <v>8.6050000000000004</v>
      </c>
      <c r="BL40" s="16">
        <v>9.8420000000000005</v>
      </c>
      <c r="BM40" s="16">
        <v>11.61</v>
      </c>
      <c r="BN40" s="16">
        <v>14.45</v>
      </c>
      <c r="BO40" s="16">
        <v>20.11</v>
      </c>
      <c r="BP40" s="16">
        <v>44.29</v>
      </c>
      <c r="BQ40" s="16" t="s">
        <v>134</v>
      </c>
      <c r="BR40" s="16" t="s">
        <v>134</v>
      </c>
      <c r="BS40" s="16" t="s">
        <v>134</v>
      </c>
      <c r="BT40" s="16" t="s">
        <v>134</v>
      </c>
      <c r="BU40" s="16" t="s">
        <v>134</v>
      </c>
      <c r="BV40" s="16" t="s">
        <v>134</v>
      </c>
      <c r="BW40" s="16" t="s">
        <v>134</v>
      </c>
      <c r="BX40" s="16" t="s">
        <v>134</v>
      </c>
      <c r="BY40" s="16" t="s">
        <v>134</v>
      </c>
      <c r="BZ40" s="16" t="s">
        <v>134</v>
      </c>
      <c r="CA40" s="16" t="s">
        <v>134</v>
      </c>
      <c r="CB40" s="16" t="s">
        <v>134</v>
      </c>
      <c r="CC40" s="16" t="s">
        <v>134</v>
      </c>
      <c r="CD40" s="16" t="s">
        <v>134</v>
      </c>
      <c r="CE40" s="16" t="s">
        <v>134</v>
      </c>
      <c r="CF40" s="16" t="s">
        <v>134</v>
      </c>
      <c r="CG40" s="16" t="s">
        <v>134</v>
      </c>
      <c r="CH40" s="16" t="s">
        <v>134</v>
      </c>
      <c r="CI40" s="16" t="s">
        <v>134</v>
      </c>
      <c r="CJ40" s="16" t="s">
        <v>134</v>
      </c>
      <c r="CK40" s="16" t="s">
        <v>134</v>
      </c>
      <c r="CL40" s="16" t="s">
        <v>134</v>
      </c>
      <c r="CM40" s="16" t="s">
        <v>134</v>
      </c>
      <c r="CN40" s="16" t="s">
        <v>134</v>
      </c>
      <c r="CO40" s="16" t="s">
        <v>134</v>
      </c>
      <c r="CP40" s="16" t="s">
        <v>134</v>
      </c>
      <c r="CQ40" s="16" t="s">
        <v>134</v>
      </c>
      <c r="CR40" s="16" t="s">
        <v>134</v>
      </c>
      <c r="CS40" s="16" t="s">
        <v>134</v>
      </c>
      <c r="CT40" s="16" t="s">
        <v>134</v>
      </c>
      <c r="CU40" s="16" t="s">
        <v>134</v>
      </c>
      <c r="CV40" s="16" t="s">
        <v>134</v>
      </c>
      <c r="CW40" s="16" t="s">
        <v>134</v>
      </c>
      <c r="CX40" s="16" t="s">
        <v>134</v>
      </c>
      <c r="CY40" s="16" t="s">
        <v>134</v>
      </c>
      <c r="CZ40" s="16" t="s">
        <v>134</v>
      </c>
    </row>
    <row r="41" spans="2:104">
      <c r="B41" s="28"/>
      <c r="C41" s="14" t="s">
        <v>72</v>
      </c>
      <c r="D41" s="16" t="s">
        <v>135</v>
      </c>
      <c r="E41" s="16" t="s">
        <v>135</v>
      </c>
      <c r="F41" s="16" t="s">
        <v>135</v>
      </c>
      <c r="G41" s="16" t="s">
        <v>135</v>
      </c>
      <c r="H41" s="16" t="s">
        <v>135</v>
      </c>
      <c r="I41" s="16" t="s">
        <v>135</v>
      </c>
      <c r="J41" s="16" t="s">
        <v>135</v>
      </c>
      <c r="K41" s="16" t="s">
        <v>135</v>
      </c>
      <c r="L41" s="16" t="s">
        <v>135</v>
      </c>
      <c r="M41" s="16" t="s">
        <v>135</v>
      </c>
      <c r="N41" s="16" t="s">
        <v>135</v>
      </c>
      <c r="O41" s="16" t="s">
        <v>135</v>
      </c>
      <c r="P41" s="16" t="s">
        <v>135</v>
      </c>
      <c r="Q41" s="16" t="s">
        <v>135</v>
      </c>
      <c r="R41" s="16" t="s">
        <v>135</v>
      </c>
      <c r="S41" s="16" t="s">
        <v>135</v>
      </c>
      <c r="T41" s="16" t="s">
        <v>135</v>
      </c>
      <c r="U41" s="16" t="s">
        <v>135</v>
      </c>
      <c r="V41" s="16" t="s">
        <v>135</v>
      </c>
      <c r="W41" s="16" t="s">
        <v>135</v>
      </c>
      <c r="X41" s="16" t="s">
        <v>135</v>
      </c>
      <c r="Y41" s="16" t="s">
        <v>135</v>
      </c>
      <c r="Z41" s="16" t="s">
        <v>135</v>
      </c>
      <c r="AA41" s="16">
        <v>1.429</v>
      </c>
      <c r="AB41" s="16">
        <v>1.478</v>
      </c>
      <c r="AC41" s="16">
        <v>1.5289999999999999</v>
      </c>
      <c r="AD41" s="16">
        <v>1.581</v>
      </c>
      <c r="AE41" s="16">
        <v>1.635</v>
      </c>
      <c r="AF41" s="16">
        <v>1.6910000000000001</v>
      </c>
      <c r="AG41" s="16">
        <v>1.748</v>
      </c>
      <c r="AH41" s="16">
        <v>1.8069999999999999</v>
      </c>
      <c r="AI41" s="16">
        <v>1.869</v>
      </c>
      <c r="AJ41" s="16">
        <v>1.9330000000000001</v>
      </c>
      <c r="AK41" s="16">
        <v>1.9990000000000001</v>
      </c>
      <c r="AL41" s="16">
        <v>2.069</v>
      </c>
      <c r="AM41" s="16">
        <v>2.141</v>
      </c>
      <c r="AN41" s="16">
        <v>2.218</v>
      </c>
      <c r="AO41" s="16">
        <v>2.2970000000000002</v>
      </c>
      <c r="AP41" s="16">
        <v>2.3809999999999998</v>
      </c>
      <c r="AQ41" s="16">
        <v>2.4700000000000002</v>
      </c>
      <c r="AR41" s="16">
        <v>2.5640000000000001</v>
      </c>
      <c r="AS41" s="16">
        <v>2.6640000000000001</v>
      </c>
      <c r="AT41" s="16">
        <v>2.77</v>
      </c>
      <c r="AU41" s="16">
        <v>2.883</v>
      </c>
      <c r="AV41" s="16">
        <v>3.004</v>
      </c>
      <c r="AW41" s="16">
        <v>3.1339999999999999</v>
      </c>
      <c r="AX41" s="16">
        <v>3.274</v>
      </c>
      <c r="AY41" s="16">
        <v>3.4260000000000002</v>
      </c>
      <c r="AZ41" s="16">
        <v>3.5920000000000001</v>
      </c>
      <c r="BA41" s="16">
        <v>3.7730000000000001</v>
      </c>
      <c r="BB41" s="16">
        <v>3.972</v>
      </c>
      <c r="BC41" s="16">
        <v>4.1929999999999996</v>
      </c>
      <c r="BD41" s="16">
        <v>4.4390000000000001</v>
      </c>
      <c r="BE41" s="16">
        <v>4.7160000000000002</v>
      </c>
      <c r="BF41" s="16">
        <v>5.0309999999999997</v>
      </c>
      <c r="BG41" s="16">
        <v>5.3940000000000001</v>
      </c>
      <c r="BH41" s="16">
        <v>5.8159999999999998</v>
      </c>
      <c r="BI41" s="16">
        <v>6.3170000000000002</v>
      </c>
      <c r="BJ41" s="16">
        <v>6.9240000000000004</v>
      </c>
      <c r="BK41" s="16">
        <v>7.68</v>
      </c>
      <c r="BL41" s="16">
        <v>8.6560000000000006</v>
      </c>
      <c r="BM41" s="16">
        <v>9.9819999999999993</v>
      </c>
      <c r="BN41" s="16">
        <v>11.93</v>
      </c>
      <c r="BO41" s="16">
        <v>15.21</v>
      </c>
      <c r="BP41" s="16">
        <v>22.62</v>
      </c>
      <c r="BQ41" s="16">
        <v>234.3</v>
      </c>
      <c r="BR41" s="16" t="s">
        <v>134</v>
      </c>
      <c r="BS41" s="16" t="s">
        <v>134</v>
      </c>
      <c r="BT41" s="16" t="s">
        <v>134</v>
      </c>
      <c r="BU41" s="16" t="s">
        <v>134</v>
      </c>
      <c r="BV41" s="16" t="s">
        <v>134</v>
      </c>
      <c r="BW41" s="16" t="s">
        <v>134</v>
      </c>
      <c r="BX41" s="16" t="s">
        <v>134</v>
      </c>
      <c r="BY41" s="16" t="s">
        <v>134</v>
      </c>
      <c r="BZ41" s="16" t="s">
        <v>134</v>
      </c>
      <c r="CA41" s="16" t="s">
        <v>134</v>
      </c>
      <c r="CB41" s="16" t="s">
        <v>134</v>
      </c>
      <c r="CC41" s="16" t="s">
        <v>134</v>
      </c>
      <c r="CD41" s="16" t="s">
        <v>134</v>
      </c>
      <c r="CE41" s="16" t="s">
        <v>134</v>
      </c>
      <c r="CF41" s="16" t="s">
        <v>134</v>
      </c>
      <c r="CG41" s="16" t="s">
        <v>134</v>
      </c>
      <c r="CH41" s="16" t="s">
        <v>134</v>
      </c>
      <c r="CI41" s="16" t="s">
        <v>134</v>
      </c>
      <c r="CJ41" s="16" t="s">
        <v>134</v>
      </c>
      <c r="CK41" s="16" t="s">
        <v>134</v>
      </c>
      <c r="CL41" s="16" t="s">
        <v>134</v>
      </c>
      <c r="CM41" s="16" t="s">
        <v>134</v>
      </c>
      <c r="CN41" s="16" t="s">
        <v>134</v>
      </c>
      <c r="CO41" s="16" t="s">
        <v>134</v>
      </c>
      <c r="CP41" s="16" t="s">
        <v>134</v>
      </c>
      <c r="CQ41" s="16" t="s">
        <v>134</v>
      </c>
      <c r="CR41" s="16" t="s">
        <v>134</v>
      </c>
      <c r="CS41" s="16" t="s">
        <v>134</v>
      </c>
      <c r="CT41" s="16" t="s">
        <v>134</v>
      </c>
      <c r="CU41" s="16" t="s">
        <v>134</v>
      </c>
      <c r="CV41" s="16" t="s">
        <v>134</v>
      </c>
      <c r="CW41" s="16" t="s">
        <v>134</v>
      </c>
      <c r="CX41" s="16" t="s">
        <v>134</v>
      </c>
      <c r="CY41" s="16" t="s">
        <v>134</v>
      </c>
      <c r="CZ41" s="16" t="s">
        <v>134</v>
      </c>
    </row>
    <row r="42" spans="2:104">
      <c r="B42" s="28"/>
      <c r="C42" s="14" t="s">
        <v>73</v>
      </c>
      <c r="D42" s="16" t="s">
        <v>135</v>
      </c>
      <c r="E42" s="16" t="s">
        <v>135</v>
      </c>
      <c r="F42" s="16" t="s">
        <v>135</v>
      </c>
      <c r="G42" s="16" t="s">
        <v>135</v>
      </c>
      <c r="H42" s="16" t="s">
        <v>135</v>
      </c>
      <c r="I42" s="16" t="s">
        <v>135</v>
      </c>
      <c r="J42" s="16" t="s">
        <v>135</v>
      </c>
      <c r="K42" s="16" t="s">
        <v>135</v>
      </c>
      <c r="L42" s="16" t="s">
        <v>135</v>
      </c>
      <c r="M42" s="16" t="s">
        <v>135</v>
      </c>
      <c r="N42" s="16" t="s">
        <v>135</v>
      </c>
      <c r="O42" s="16" t="s">
        <v>135</v>
      </c>
      <c r="P42" s="16" t="s">
        <v>135</v>
      </c>
      <c r="Q42" s="16" t="s">
        <v>135</v>
      </c>
      <c r="R42" s="16" t="s">
        <v>135</v>
      </c>
      <c r="S42" s="16" t="s">
        <v>135</v>
      </c>
      <c r="T42" s="16" t="s">
        <v>135</v>
      </c>
      <c r="U42" s="16" t="s">
        <v>135</v>
      </c>
      <c r="V42" s="16" t="s">
        <v>135</v>
      </c>
      <c r="W42" s="16" t="s">
        <v>135</v>
      </c>
      <c r="X42" s="16" t="s">
        <v>135</v>
      </c>
      <c r="Y42" s="16" t="s">
        <v>135</v>
      </c>
      <c r="Z42" s="16" t="s">
        <v>135</v>
      </c>
      <c r="AA42" s="16" t="s">
        <v>135</v>
      </c>
      <c r="AB42" s="16">
        <v>1.38</v>
      </c>
      <c r="AC42" s="16">
        <v>1.429</v>
      </c>
      <c r="AD42" s="16">
        <v>1.4790000000000001</v>
      </c>
      <c r="AE42" s="16">
        <v>1.53</v>
      </c>
      <c r="AF42" s="16">
        <v>1.583</v>
      </c>
      <c r="AG42" s="16">
        <v>1.6379999999999999</v>
      </c>
      <c r="AH42" s="16">
        <v>1.694</v>
      </c>
      <c r="AI42" s="16">
        <v>1.7529999999999999</v>
      </c>
      <c r="AJ42" s="16">
        <v>1.8140000000000001</v>
      </c>
      <c r="AK42" s="16">
        <v>1.877</v>
      </c>
      <c r="AL42" s="16">
        <v>1.9419999999999999</v>
      </c>
      <c r="AM42" s="16">
        <v>2.0110000000000001</v>
      </c>
      <c r="AN42" s="16">
        <v>2.0819999999999999</v>
      </c>
      <c r="AO42" s="16">
        <v>2.157</v>
      </c>
      <c r="AP42" s="16">
        <v>2.2360000000000002</v>
      </c>
      <c r="AQ42" s="16">
        <v>2.319</v>
      </c>
      <c r="AR42" s="16">
        <v>2.407</v>
      </c>
      <c r="AS42" s="16">
        <v>2.5</v>
      </c>
      <c r="AT42" s="16">
        <v>2.5990000000000002</v>
      </c>
      <c r="AU42" s="16">
        <v>2.7040000000000002</v>
      </c>
      <c r="AV42" s="16">
        <v>2.8159999999999998</v>
      </c>
      <c r="AW42" s="16">
        <v>2.9359999999999999</v>
      </c>
      <c r="AX42" s="16">
        <v>3.0649999999999999</v>
      </c>
      <c r="AY42" s="16">
        <v>3.2050000000000001</v>
      </c>
      <c r="AZ42" s="16">
        <v>3.3559999999999999</v>
      </c>
      <c r="BA42" s="16">
        <v>3.5209999999999999</v>
      </c>
      <c r="BB42" s="16">
        <v>3.702</v>
      </c>
      <c r="BC42" s="16">
        <v>3.9009999999999998</v>
      </c>
      <c r="BD42" s="16">
        <v>4.1230000000000002</v>
      </c>
      <c r="BE42" s="16">
        <v>4.3710000000000004</v>
      </c>
      <c r="BF42" s="16">
        <v>4.6500000000000004</v>
      </c>
      <c r="BG42" s="16">
        <v>4.9690000000000003</v>
      </c>
      <c r="BH42" s="16">
        <v>5.3369999999999997</v>
      </c>
      <c r="BI42" s="16">
        <v>5.7679999999999998</v>
      </c>
      <c r="BJ42" s="16">
        <v>6.2830000000000004</v>
      </c>
      <c r="BK42" s="16">
        <v>6.9109999999999996</v>
      </c>
      <c r="BL42" s="16">
        <v>7.7009999999999996</v>
      </c>
      <c r="BM42" s="16">
        <v>8.7349999999999994</v>
      </c>
      <c r="BN42" s="16">
        <v>10.17</v>
      </c>
      <c r="BO42" s="16">
        <v>12.35</v>
      </c>
      <c r="BP42" s="16">
        <v>16.260000000000002</v>
      </c>
      <c r="BQ42" s="16">
        <v>26.83</v>
      </c>
      <c r="BR42" s="16" t="s">
        <v>134</v>
      </c>
      <c r="BS42" s="16" t="s">
        <v>134</v>
      </c>
      <c r="BT42" s="16" t="s">
        <v>134</v>
      </c>
      <c r="BU42" s="16" t="s">
        <v>134</v>
      </c>
      <c r="BV42" s="16" t="s">
        <v>134</v>
      </c>
      <c r="BW42" s="16" t="s">
        <v>134</v>
      </c>
      <c r="BX42" s="16" t="s">
        <v>134</v>
      </c>
      <c r="BY42" s="16" t="s">
        <v>134</v>
      </c>
      <c r="BZ42" s="16" t="s">
        <v>134</v>
      </c>
      <c r="CA42" s="16" t="s">
        <v>134</v>
      </c>
      <c r="CB42" s="16" t="s">
        <v>134</v>
      </c>
      <c r="CC42" s="16" t="s">
        <v>134</v>
      </c>
      <c r="CD42" s="16" t="s">
        <v>134</v>
      </c>
      <c r="CE42" s="16" t="s">
        <v>134</v>
      </c>
      <c r="CF42" s="16" t="s">
        <v>134</v>
      </c>
      <c r="CG42" s="16" t="s">
        <v>134</v>
      </c>
      <c r="CH42" s="16" t="s">
        <v>134</v>
      </c>
      <c r="CI42" s="16" t="s">
        <v>134</v>
      </c>
      <c r="CJ42" s="16" t="s">
        <v>134</v>
      </c>
      <c r="CK42" s="16" t="s">
        <v>134</v>
      </c>
      <c r="CL42" s="16" t="s">
        <v>134</v>
      </c>
      <c r="CM42" s="16" t="s">
        <v>134</v>
      </c>
      <c r="CN42" s="16" t="s">
        <v>134</v>
      </c>
      <c r="CO42" s="16" t="s">
        <v>134</v>
      </c>
      <c r="CP42" s="16" t="s">
        <v>134</v>
      </c>
      <c r="CQ42" s="16" t="s">
        <v>134</v>
      </c>
      <c r="CR42" s="16" t="s">
        <v>134</v>
      </c>
      <c r="CS42" s="16" t="s">
        <v>134</v>
      </c>
      <c r="CT42" s="16" t="s">
        <v>134</v>
      </c>
      <c r="CU42" s="16" t="s">
        <v>134</v>
      </c>
      <c r="CV42" s="16" t="s">
        <v>134</v>
      </c>
      <c r="CW42" s="16" t="s">
        <v>134</v>
      </c>
      <c r="CX42" s="16" t="s">
        <v>134</v>
      </c>
      <c r="CY42" s="16" t="s">
        <v>134</v>
      </c>
      <c r="CZ42" s="16" t="s">
        <v>134</v>
      </c>
    </row>
    <row r="43" spans="2:104">
      <c r="B43" s="28"/>
      <c r="C43" s="14" t="s">
        <v>74</v>
      </c>
      <c r="D43" s="16" t="s">
        <v>135</v>
      </c>
      <c r="E43" s="16" t="s">
        <v>135</v>
      </c>
      <c r="F43" s="16" t="s">
        <v>135</v>
      </c>
      <c r="G43" s="16" t="s">
        <v>135</v>
      </c>
      <c r="H43" s="16" t="s">
        <v>135</v>
      </c>
      <c r="I43" s="16" t="s">
        <v>135</v>
      </c>
      <c r="J43" s="16" t="s">
        <v>135</v>
      </c>
      <c r="K43" s="16" t="s">
        <v>135</v>
      </c>
      <c r="L43" s="16" t="s">
        <v>135</v>
      </c>
      <c r="M43" s="16" t="s">
        <v>135</v>
      </c>
      <c r="N43" s="16" t="s">
        <v>135</v>
      </c>
      <c r="O43" s="16" t="s">
        <v>135</v>
      </c>
      <c r="P43" s="16" t="s">
        <v>135</v>
      </c>
      <c r="Q43" s="16" t="s">
        <v>135</v>
      </c>
      <c r="R43" s="16" t="s">
        <v>135</v>
      </c>
      <c r="S43" s="16" t="s">
        <v>135</v>
      </c>
      <c r="T43" s="16" t="s">
        <v>135</v>
      </c>
      <c r="U43" s="16" t="s">
        <v>135</v>
      </c>
      <c r="V43" s="16" t="s">
        <v>135</v>
      </c>
      <c r="W43" s="16" t="s">
        <v>135</v>
      </c>
      <c r="X43" s="16" t="s">
        <v>135</v>
      </c>
      <c r="Y43" s="16" t="s">
        <v>135</v>
      </c>
      <c r="Z43" s="16" t="s">
        <v>135</v>
      </c>
      <c r="AA43" s="16" t="s">
        <v>135</v>
      </c>
      <c r="AB43" s="16" t="s">
        <v>135</v>
      </c>
      <c r="AC43" s="16">
        <v>1.3340000000000001</v>
      </c>
      <c r="AD43" s="16">
        <v>1.3819999999999999</v>
      </c>
      <c r="AE43" s="16">
        <v>1.431</v>
      </c>
      <c r="AF43" s="16">
        <v>1.482</v>
      </c>
      <c r="AG43" s="16">
        <v>1.534</v>
      </c>
      <c r="AH43" s="16">
        <v>1.5880000000000001</v>
      </c>
      <c r="AI43" s="16">
        <v>1.643</v>
      </c>
      <c r="AJ43" s="16">
        <v>1.7010000000000001</v>
      </c>
      <c r="AK43" s="16">
        <v>1.7609999999999999</v>
      </c>
      <c r="AL43" s="16">
        <v>1.823</v>
      </c>
      <c r="AM43" s="16">
        <v>1.8879999999999999</v>
      </c>
      <c r="AN43" s="16">
        <v>1.9550000000000001</v>
      </c>
      <c r="AO43" s="16">
        <v>2.0259999999999998</v>
      </c>
      <c r="AP43" s="16">
        <v>2.1</v>
      </c>
      <c r="AQ43" s="16">
        <v>2.1779999999999999</v>
      </c>
      <c r="AR43" s="16">
        <v>2.2599999999999998</v>
      </c>
      <c r="AS43" s="16">
        <v>2.347</v>
      </c>
      <c r="AT43" s="16">
        <v>2.4390000000000001</v>
      </c>
      <c r="AU43" s="16">
        <v>2.5369999999999999</v>
      </c>
      <c r="AV43" s="16">
        <v>2.641</v>
      </c>
      <c r="AW43" s="16">
        <v>2.7519999999999998</v>
      </c>
      <c r="AX43" s="16">
        <v>2.871</v>
      </c>
      <c r="AY43" s="16">
        <v>3</v>
      </c>
      <c r="AZ43" s="16">
        <v>3.1389999999999998</v>
      </c>
      <c r="BA43" s="16">
        <v>3.29</v>
      </c>
      <c r="BB43" s="16">
        <v>3.4550000000000001</v>
      </c>
      <c r="BC43" s="16">
        <v>3.6360000000000001</v>
      </c>
      <c r="BD43" s="16">
        <v>3.8359999999999999</v>
      </c>
      <c r="BE43" s="16">
        <v>4.0579999999999998</v>
      </c>
      <c r="BF43" s="16">
        <v>4.3079999999999998</v>
      </c>
      <c r="BG43" s="16">
        <v>4.59</v>
      </c>
      <c r="BH43" s="16">
        <v>4.9130000000000003</v>
      </c>
      <c r="BI43" s="16">
        <v>5.2880000000000003</v>
      </c>
      <c r="BJ43" s="16">
        <v>5.73</v>
      </c>
      <c r="BK43" s="16">
        <v>6.26</v>
      </c>
      <c r="BL43" s="16">
        <v>6.9130000000000003</v>
      </c>
      <c r="BM43" s="16">
        <v>7.7430000000000003</v>
      </c>
      <c r="BN43" s="16">
        <v>8.8460000000000001</v>
      </c>
      <c r="BO43" s="16">
        <v>10.41</v>
      </c>
      <c r="BP43" s="16">
        <v>12.89</v>
      </c>
      <c r="BQ43" s="16">
        <v>17.72</v>
      </c>
      <c r="BR43" s="16">
        <v>35.729999999999997</v>
      </c>
      <c r="BS43" s="16" t="s">
        <v>134</v>
      </c>
      <c r="BT43" s="16" t="s">
        <v>134</v>
      </c>
      <c r="BU43" s="16" t="s">
        <v>134</v>
      </c>
      <c r="BV43" s="16" t="s">
        <v>134</v>
      </c>
      <c r="BW43" s="16" t="s">
        <v>134</v>
      </c>
      <c r="BX43" s="16" t="s">
        <v>134</v>
      </c>
      <c r="BY43" s="16" t="s">
        <v>134</v>
      </c>
      <c r="BZ43" s="16" t="s">
        <v>134</v>
      </c>
      <c r="CA43" s="16" t="s">
        <v>134</v>
      </c>
      <c r="CB43" s="16" t="s">
        <v>134</v>
      </c>
      <c r="CC43" s="16" t="s">
        <v>134</v>
      </c>
      <c r="CD43" s="16" t="s">
        <v>134</v>
      </c>
      <c r="CE43" s="16" t="s">
        <v>134</v>
      </c>
      <c r="CF43" s="16" t="s">
        <v>134</v>
      </c>
      <c r="CG43" s="16" t="s">
        <v>134</v>
      </c>
      <c r="CH43" s="16" t="s">
        <v>134</v>
      </c>
      <c r="CI43" s="16" t="s">
        <v>134</v>
      </c>
      <c r="CJ43" s="16" t="s">
        <v>134</v>
      </c>
      <c r="CK43" s="16" t="s">
        <v>134</v>
      </c>
      <c r="CL43" s="16" t="s">
        <v>134</v>
      </c>
      <c r="CM43" s="16" t="s">
        <v>134</v>
      </c>
      <c r="CN43" s="16" t="s">
        <v>134</v>
      </c>
      <c r="CO43" s="16" t="s">
        <v>134</v>
      </c>
      <c r="CP43" s="16" t="s">
        <v>134</v>
      </c>
      <c r="CQ43" s="16" t="s">
        <v>134</v>
      </c>
      <c r="CR43" s="16" t="s">
        <v>134</v>
      </c>
      <c r="CS43" s="16" t="s">
        <v>134</v>
      </c>
      <c r="CT43" s="16" t="s">
        <v>134</v>
      </c>
      <c r="CU43" s="16" t="s">
        <v>134</v>
      </c>
      <c r="CV43" s="16" t="s">
        <v>134</v>
      </c>
      <c r="CW43" s="16" t="s">
        <v>134</v>
      </c>
      <c r="CX43" s="16" t="s">
        <v>134</v>
      </c>
      <c r="CY43" s="16" t="s">
        <v>134</v>
      </c>
      <c r="CZ43" s="16" t="s">
        <v>134</v>
      </c>
    </row>
    <row r="44" spans="2:104">
      <c r="B44" s="28"/>
      <c r="C44" s="14" t="s">
        <v>75</v>
      </c>
      <c r="D44" s="16" t="s">
        <v>135</v>
      </c>
      <c r="E44" s="16" t="s">
        <v>135</v>
      </c>
      <c r="F44" s="16" t="s">
        <v>135</v>
      </c>
      <c r="G44" s="16" t="s">
        <v>135</v>
      </c>
      <c r="H44" s="16" t="s">
        <v>135</v>
      </c>
      <c r="I44" s="16" t="s">
        <v>135</v>
      </c>
      <c r="J44" s="16" t="s">
        <v>135</v>
      </c>
      <c r="K44" s="16" t="s">
        <v>135</v>
      </c>
      <c r="L44" s="16" t="s">
        <v>135</v>
      </c>
      <c r="M44" s="16" t="s">
        <v>135</v>
      </c>
      <c r="N44" s="16" t="s">
        <v>135</v>
      </c>
      <c r="O44" s="16" t="s">
        <v>135</v>
      </c>
      <c r="P44" s="16" t="s">
        <v>135</v>
      </c>
      <c r="Q44" s="16" t="s">
        <v>135</v>
      </c>
      <c r="R44" s="16" t="s">
        <v>135</v>
      </c>
      <c r="S44" s="16" t="s">
        <v>135</v>
      </c>
      <c r="T44" s="16" t="s">
        <v>135</v>
      </c>
      <c r="U44" s="16" t="s">
        <v>135</v>
      </c>
      <c r="V44" s="16" t="s">
        <v>135</v>
      </c>
      <c r="W44" s="16" t="s">
        <v>135</v>
      </c>
      <c r="X44" s="16" t="s">
        <v>135</v>
      </c>
      <c r="Y44" s="16" t="s">
        <v>135</v>
      </c>
      <c r="Z44" s="16" t="s">
        <v>135</v>
      </c>
      <c r="AA44" s="16" t="s">
        <v>135</v>
      </c>
      <c r="AB44" s="16" t="s">
        <v>135</v>
      </c>
      <c r="AC44" s="16" t="s">
        <v>135</v>
      </c>
      <c r="AD44" s="16">
        <v>1.2889999999999999</v>
      </c>
      <c r="AE44" s="16">
        <v>1.337</v>
      </c>
      <c r="AF44" s="16">
        <v>1.385</v>
      </c>
      <c r="AG44" s="16">
        <v>1.4350000000000001</v>
      </c>
      <c r="AH44" s="16">
        <v>1.4870000000000001</v>
      </c>
      <c r="AI44" s="16">
        <v>1.54</v>
      </c>
      <c r="AJ44" s="16">
        <v>1.595</v>
      </c>
      <c r="AK44" s="16">
        <v>1.651</v>
      </c>
      <c r="AL44" s="16">
        <v>1.71</v>
      </c>
      <c r="AM44" s="16">
        <v>1.772</v>
      </c>
      <c r="AN44" s="16">
        <v>1.8360000000000001</v>
      </c>
      <c r="AO44" s="16">
        <v>1.9019999999999999</v>
      </c>
      <c r="AP44" s="16">
        <v>1.972</v>
      </c>
      <c r="AQ44" s="16">
        <v>2.0459999999999998</v>
      </c>
      <c r="AR44" s="16">
        <v>2.1230000000000002</v>
      </c>
      <c r="AS44" s="16">
        <v>2.2040000000000002</v>
      </c>
      <c r="AT44" s="16">
        <v>2.29</v>
      </c>
      <c r="AU44" s="16">
        <v>2.3809999999999998</v>
      </c>
      <c r="AV44" s="16">
        <v>2.4780000000000002</v>
      </c>
      <c r="AW44" s="16">
        <v>2.581</v>
      </c>
      <c r="AX44" s="16">
        <v>2.6920000000000002</v>
      </c>
      <c r="AY44" s="16">
        <v>2.81</v>
      </c>
      <c r="AZ44" s="16">
        <v>2.9380000000000002</v>
      </c>
      <c r="BA44" s="16">
        <v>3.077</v>
      </c>
      <c r="BB44" s="16">
        <v>3.2280000000000002</v>
      </c>
      <c r="BC44" s="16">
        <v>3.3919999999999999</v>
      </c>
      <c r="BD44" s="16">
        <v>3.5739999999999998</v>
      </c>
      <c r="BE44" s="16">
        <v>3.774</v>
      </c>
      <c r="BF44" s="16">
        <v>3.9980000000000002</v>
      </c>
      <c r="BG44" s="16">
        <v>4.25</v>
      </c>
      <c r="BH44" s="16">
        <v>4.5359999999999996</v>
      </c>
      <c r="BI44" s="16">
        <v>4.8650000000000002</v>
      </c>
      <c r="BJ44" s="16">
        <v>5.2469999999999999</v>
      </c>
      <c r="BK44" s="16">
        <v>5.7009999999999996</v>
      </c>
      <c r="BL44" s="16">
        <v>6.2489999999999997</v>
      </c>
      <c r="BM44" s="16">
        <v>6.93</v>
      </c>
      <c r="BN44" s="16">
        <v>7.8070000000000004</v>
      </c>
      <c r="BO44" s="16">
        <v>8.9949999999999992</v>
      </c>
      <c r="BP44" s="16">
        <v>10.73</v>
      </c>
      <c r="BQ44" s="16">
        <v>13.61</v>
      </c>
      <c r="BR44" s="16">
        <v>19.91</v>
      </c>
      <c r="BS44" s="16">
        <v>79.73</v>
      </c>
      <c r="BT44" s="16" t="s">
        <v>134</v>
      </c>
      <c r="BU44" s="16" t="s">
        <v>134</v>
      </c>
      <c r="BV44" s="16" t="s">
        <v>134</v>
      </c>
      <c r="BW44" s="16" t="s">
        <v>134</v>
      </c>
      <c r="BX44" s="16" t="s">
        <v>134</v>
      </c>
      <c r="BY44" s="16" t="s">
        <v>134</v>
      </c>
      <c r="BZ44" s="16" t="s">
        <v>134</v>
      </c>
      <c r="CA44" s="16" t="s">
        <v>134</v>
      </c>
      <c r="CB44" s="16" t="s">
        <v>134</v>
      </c>
      <c r="CC44" s="16" t="s">
        <v>134</v>
      </c>
      <c r="CD44" s="16" t="s">
        <v>134</v>
      </c>
      <c r="CE44" s="16" t="s">
        <v>134</v>
      </c>
      <c r="CF44" s="16" t="s">
        <v>134</v>
      </c>
      <c r="CG44" s="16" t="s">
        <v>134</v>
      </c>
      <c r="CH44" s="16" t="s">
        <v>134</v>
      </c>
      <c r="CI44" s="16" t="s">
        <v>134</v>
      </c>
      <c r="CJ44" s="16" t="s">
        <v>134</v>
      </c>
      <c r="CK44" s="16" t="s">
        <v>134</v>
      </c>
      <c r="CL44" s="16" t="s">
        <v>134</v>
      </c>
      <c r="CM44" s="16" t="s">
        <v>134</v>
      </c>
      <c r="CN44" s="16" t="s">
        <v>134</v>
      </c>
      <c r="CO44" s="16" t="s">
        <v>134</v>
      </c>
      <c r="CP44" s="16" t="s">
        <v>134</v>
      </c>
      <c r="CQ44" s="16" t="s">
        <v>134</v>
      </c>
      <c r="CR44" s="16" t="s">
        <v>134</v>
      </c>
      <c r="CS44" s="16" t="s">
        <v>134</v>
      </c>
      <c r="CT44" s="16" t="s">
        <v>134</v>
      </c>
      <c r="CU44" s="16" t="s">
        <v>134</v>
      </c>
      <c r="CV44" s="16" t="s">
        <v>134</v>
      </c>
      <c r="CW44" s="16" t="s">
        <v>134</v>
      </c>
      <c r="CX44" s="16" t="s">
        <v>134</v>
      </c>
      <c r="CY44" s="16" t="s">
        <v>134</v>
      </c>
      <c r="CZ44" s="16" t="s">
        <v>134</v>
      </c>
    </row>
    <row r="45" spans="2:104">
      <c r="B45" s="28"/>
      <c r="C45" s="14" t="s">
        <v>76</v>
      </c>
      <c r="D45" s="16" t="s">
        <v>135</v>
      </c>
      <c r="E45" s="16" t="s">
        <v>135</v>
      </c>
      <c r="F45" s="16" t="s">
        <v>135</v>
      </c>
      <c r="G45" s="16" t="s">
        <v>135</v>
      </c>
      <c r="H45" s="16" t="s">
        <v>135</v>
      </c>
      <c r="I45" s="16" t="s">
        <v>135</v>
      </c>
      <c r="J45" s="16" t="s">
        <v>135</v>
      </c>
      <c r="K45" s="16" t="s">
        <v>135</v>
      </c>
      <c r="L45" s="16" t="s">
        <v>135</v>
      </c>
      <c r="M45" s="16" t="s">
        <v>135</v>
      </c>
      <c r="N45" s="16" t="s">
        <v>135</v>
      </c>
      <c r="O45" s="16" t="s">
        <v>135</v>
      </c>
      <c r="P45" s="16" t="s">
        <v>135</v>
      </c>
      <c r="Q45" s="16" t="s">
        <v>135</v>
      </c>
      <c r="R45" s="16" t="s">
        <v>135</v>
      </c>
      <c r="S45" s="16" t="s">
        <v>135</v>
      </c>
      <c r="T45" s="16" t="s">
        <v>135</v>
      </c>
      <c r="U45" s="16" t="s">
        <v>135</v>
      </c>
      <c r="V45" s="16" t="s">
        <v>135</v>
      </c>
      <c r="W45" s="16" t="s">
        <v>135</v>
      </c>
      <c r="X45" s="16" t="s">
        <v>135</v>
      </c>
      <c r="Y45" s="16" t="s">
        <v>135</v>
      </c>
      <c r="Z45" s="16" t="s">
        <v>135</v>
      </c>
      <c r="AA45" s="16" t="s">
        <v>135</v>
      </c>
      <c r="AB45" s="16" t="s">
        <v>135</v>
      </c>
      <c r="AC45" s="16" t="s">
        <v>135</v>
      </c>
      <c r="AD45" s="16" t="s">
        <v>135</v>
      </c>
      <c r="AE45" s="16" t="s">
        <v>135</v>
      </c>
      <c r="AF45" s="16">
        <v>1.2929999999999999</v>
      </c>
      <c r="AG45" s="16">
        <v>1.341</v>
      </c>
      <c r="AH45" s="16">
        <v>1.39</v>
      </c>
      <c r="AI45" s="16">
        <v>1.4410000000000001</v>
      </c>
      <c r="AJ45" s="16">
        <v>1.4930000000000001</v>
      </c>
      <c r="AK45" s="16">
        <v>1.548</v>
      </c>
      <c r="AL45" s="16">
        <v>1.6040000000000001</v>
      </c>
      <c r="AM45" s="16">
        <v>1.6619999999999999</v>
      </c>
      <c r="AN45" s="16">
        <v>1.7230000000000001</v>
      </c>
      <c r="AO45" s="16">
        <v>1.786</v>
      </c>
      <c r="AP45" s="16">
        <v>1.8520000000000001</v>
      </c>
      <c r="AQ45" s="16">
        <v>1.921</v>
      </c>
      <c r="AR45" s="16">
        <v>1.9930000000000001</v>
      </c>
      <c r="AS45" s="16">
        <v>2.0699999999999998</v>
      </c>
      <c r="AT45" s="16">
        <v>2.15</v>
      </c>
      <c r="AU45" s="16">
        <v>2.2349999999999999</v>
      </c>
      <c r="AV45" s="16">
        <v>2.3260000000000001</v>
      </c>
      <c r="AW45" s="16">
        <v>2.4220000000000002</v>
      </c>
      <c r="AX45" s="16">
        <v>2.524</v>
      </c>
      <c r="AY45" s="16">
        <v>2.6339999999999999</v>
      </c>
      <c r="AZ45" s="16">
        <v>2.7519999999999998</v>
      </c>
      <c r="BA45" s="16">
        <v>2.88</v>
      </c>
      <c r="BB45" s="16">
        <v>3.0179999999999998</v>
      </c>
      <c r="BC45" s="16">
        <v>3.169</v>
      </c>
      <c r="BD45" s="16">
        <v>3.3340000000000001</v>
      </c>
      <c r="BE45" s="16">
        <v>3.516</v>
      </c>
      <c r="BF45" s="16">
        <v>3.718</v>
      </c>
      <c r="BG45" s="16">
        <v>3.9430000000000001</v>
      </c>
      <c r="BH45" s="16">
        <v>4.1980000000000004</v>
      </c>
      <c r="BI45" s="16">
        <v>4.4880000000000004</v>
      </c>
      <c r="BJ45" s="16">
        <v>4.8230000000000004</v>
      </c>
      <c r="BK45" s="16">
        <v>5.2140000000000004</v>
      </c>
      <c r="BL45" s="16">
        <v>5.681</v>
      </c>
      <c r="BM45" s="16">
        <v>6.2510000000000003</v>
      </c>
      <c r="BN45" s="16">
        <v>6.9649999999999999</v>
      </c>
      <c r="BO45" s="16">
        <v>7.8979999999999997</v>
      </c>
      <c r="BP45" s="16">
        <v>9.1869999999999994</v>
      </c>
      <c r="BQ45" s="16">
        <v>11.13</v>
      </c>
      <c r="BR45" s="16">
        <v>14.57</v>
      </c>
      <c r="BS45" s="16">
        <v>23.51</v>
      </c>
      <c r="BT45" s="16" t="s">
        <v>134</v>
      </c>
      <c r="BU45" s="16" t="s">
        <v>134</v>
      </c>
      <c r="BV45" s="16" t="s">
        <v>134</v>
      </c>
      <c r="BW45" s="16" t="s">
        <v>134</v>
      </c>
      <c r="BX45" s="16" t="s">
        <v>134</v>
      </c>
      <c r="BY45" s="16" t="s">
        <v>134</v>
      </c>
      <c r="BZ45" s="16" t="s">
        <v>134</v>
      </c>
      <c r="CA45" s="16" t="s">
        <v>134</v>
      </c>
      <c r="CB45" s="16" t="s">
        <v>134</v>
      </c>
      <c r="CC45" s="16" t="s">
        <v>134</v>
      </c>
      <c r="CD45" s="16" t="s">
        <v>134</v>
      </c>
      <c r="CE45" s="16" t="s">
        <v>134</v>
      </c>
      <c r="CF45" s="16" t="s">
        <v>134</v>
      </c>
      <c r="CG45" s="16" t="s">
        <v>134</v>
      </c>
      <c r="CH45" s="16" t="s">
        <v>134</v>
      </c>
      <c r="CI45" s="16" t="s">
        <v>134</v>
      </c>
      <c r="CJ45" s="16" t="s">
        <v>134</v>
      </c>
      <c r="CK45" s="16" t="s">
        <v>134</v>
      </c>
      <c r="CL45" s="16" t="s">
        <v>134</v>
      </c>
      <c r="CM45" s="16" t="s">
        <v>134</v>
      </c>
      <c r="CN45" s="16" t="s">
        <v>134</v>
      </c>
      <c r="CO45" s="16" t="s">
        <v>134</v>
      </c>
      <c r="CP45" s="16" t="s">
        <v>134</v>
      </c>
      <c r="CQ45" s="16" t="s">
        <v>134</v>
      </c>
      <c r="CR45" s="16" t="s">
        <v>134</v>
      </c>
      <c r="CS45" s="16" t="s">
        <v>134</v>
      </c>
      <c r="CT45" s="16" t="s">
        <v>134</v>
      </c>
      <c r="CU45" s="16" t="s">
        <v>134</v>
      </c>
      <c r="CV45" s="16" t="s">
        <v>134</v>
      </c>
      <c r="CW45" s="16" t="s">
        <v>134</v>
      </c>
      <c r="CX45" s="16" t="s">
        <v>134</v>
      </c>
      <c r="CY45" s="16" t="s">
        <v>134</v>
      </c>
      <c r="CZ45" s="16" t="s">
        <v>134</v>
      </c>
    </row>
    <row r="46" spans="2:104">
      <c r="B46" s="28"/>
      <c r="C46" s="14" t="s">
        <v>77</v>
      </c>
      <c r="D46" s="16" t="s">
        <v>135</v>
      </c>
      <c r="E46" s="16" t="s">
        <v>135</v>
      </c>
      <c r="F46" s="16" t="s">
        <v>135</v>
      </c>
      <c r="G46" s="16" t="s">
        <v>135</v>
      </c>
      <c r="H46" s="16" t="s">
        <v>135</v>
      </c>
      <c r="I46" s="16" t="s">
        <v>135</v>
      </c>
      <c r="J46" s="16" t="s">
        <v>135</v>
      </c>
      <c r="K46" s="16" t="s">
        <v>135</v>
      </c>
      <c r="L46" s="16" t="s">
        <v>135</v>
      </c>
      <c r="M46" s="16" t="s">
        <v>135</v>
      </c>
      <c r="N46" s="16" t="s">
        <v>135</v>
      </c>
      <c r="O46" s="16" t="s">
        <v>135</v>
      </c>
      <c r="P46" s="16" t="s">
        <v>135</v>
      </c>
      <c r="Q46" s="16" t="s">
        <v>135</v>
      </c>
      <c r="R46" s="16" t="s">
        <v>135</v>
      </c>
      <c r="S46" s="16" t="s">
        <v>135</v>
      </c>
      <c r="T46" s="16" t="s">
        <v>135</v>
      </c>
      <c r="U46" s="16" t="s">
        <v>135</v>
      </c>
      <c r="V46" s="16" t="s">
        <v>135</v>
      </c>
      <c r="W46" s="16" t="s">
        <v>135</v>
      </c>
      <c r="X46" s="16" t="s">
        <v>135</v>
      </c>
      <c r="Y46" s="16" t="s">
        <v>135</v>
      </c>
      <c r="Z46" s="16" t="s">
        <v>135</v>
      </c>
      <c r="AA46" s="16" t="s">
        <v>135</v>
      </c>
      <c r="AB46" s="16" t="s">
        <v>135</v>
      </c>
      <c r="AC46" s="16" t="s">
        <v>135</v>
      </c>
      <c r="AD46" s="16" t="s">
        <v>135</v>
      </c>
      <c r="AE46" s="16" t="s">
        <v>135</v>
      </c>
      <c r="AF46" s="16" t="s">
        <v>135</v>
      </c>
      <c r="AG46" s="16">
        <v>1.2509999999999999</v>
      </c>
      <c r="AH46" s="16">
        <v>1.2989999999999999</v>
      </c>
      <c r="AI46" s="16">
        <v>1.347</v>
      </c>
      <c r="AJ46" s="16">
        <v>1.397</v>
      </c>
      <c r="AK46" s="16">
        <v>1.4490000000000001</v>
      </c>
      <c r="AL46" s="16">
        <v>1.5029999999999999</v>
      </c>
      <c r="AM46" s="16">
        <v>1.5580000000000001</v>
      </c>
      <c r="AN46" s="16">
        <v>1.6160000000000001</v>
      </c>
      <c r="AO46" s="16">
        <v>1.6759999999999999</v>
      </c>
      <c r="AP46" s="16">
        <v>1.738</v>
      </c>
      <c r="AQ46" s="16">
        <v>1.8029999999999999</v>
      </c>
      <c r="AR46" s="16">
        <v>1.8720000000000001</v>
      </c>
      <c r="AS46" s="16">
        <v>1.9430000000000001</v>
      </c>
      <c r="AT46" s="16">
        <v>2.0190000000000001</v>
      </c>
      <c r="AU46" s="16">
        <v>2.0990000000000002</v>
      </c>
      <c r="AV46" s="16">
        <v>2.1829999999999998</v>
      </c>
      <c r="AW46" s="16">
        <v>2.2730000000000001</v>
      </c>
      <c r="AX46" s="16">
        <v>2.3679999999999999</v>
      </c>
      <c r="AY46" s="16">
        <v>2.4700000000000002</v>
      </c>
      <c r="AZ46" s="16">
        <v>2.58</v>
      </c>
      <c r="BA46" s="16">
        <v>2.6970000000000001</v>
      </c>
      <c r="BB46" s="16">
        <v>2.8250000000000002</v>
      </c>
      <c r="BC46" s="16">
        <v>2.9630000000000001</v>
      </c>
      <c r="BD46" s="16">
        <v>3.113</v>
      </c>
      <c r="BE46" s="16">
        <v>3.2789999999999999</v>
      </c>
      <c r="BF46" s="16">
        <v>3.4620000000000002</v>
      </c>
      <c r="BG46" s="16">
        <v>3.665</v>
      </c>
      <c r="BH46" s="16">
        <v>3.8929999999999998</v>
      </c>
      <c r="BI46" s="16">
        <v>4.1509999999999998</v>
      </c>
      <c r="BJ46" s="16">
        <v>4.4459999999999997</v>
      </c>
      <c r="BK46" s="16">
        <v>4.7869999999999999</v>
      </c>
      <c r="BL46" s="16">
        <v>5.19</v>
      </c>
      <c r="BM46" s="16">
        <v>5.6719999999999997</v>
      </c>
      <c r="BN46" s="16">
        <v>6.2649999999999997</v>
      </c>
      <c r="BO46" s="16">
        <v>7.0190000000000001</v>
      </c>
      <c r="BP46" s="16">
        <v>8.0180000000000007</v>
      </c>
      <c r="BQ46" s="16">
        <v>9.4329999999999998</v>
      </c>
      <c r="BR46" s="16">
        <v>11.66</v>
      </c>
      <c r="BS46" s="16">
        <v>15.92</v>
      </c>
      <c r="BT46" s="16">
        <v>30.88</v>
      </c>
      <c r="BU46" s="16" t="s">
        <v>134</v>
      </c>
      <c r="BV46" s="16" t="s">
        <v>134</v>
      </c>
      <c r="BW46" s="16" t="s">
        <v>134</v>
      </c>
      <c r="BX46" s="16" t="s">
        <v>134</v>
      </c>
      <c r="BY46" s="16" t="s">
        <v>134</v>
      </c>
      <c r="BZ46" s="16" t="s">
        <v>134</v>
      </c>
      <c r="CA46" s="16" t="s">
        <v>134</v>
      </c>
      <c r="CB46" s="16" t="s">
        <v>134</v>
      </c>
      <c r="CC46" s="16" t="s">
        <v>134</v>
      </c>
      <c r="CD46" s="16" t="s">
        <v>134</v>
      </c>
      <c r="CE46" s="16" t="s">
        <v>134</v>
      </c>
      <c r="CF46" s="16" t="s">
        <v>134</v>
      </c>
      <c r="CG46" s="16" t="s">
        <v>134</v>
      </c>
      <c r="CH46" s="16" t="s">
        <v>134</v>
      </c>
      <c r="CI46" s="16" t="s">
        <v>134</v>
      </c>
      <c r="CJ46" s="16" t="s">
        <v>134</v>
      </c>
      <c r="CK46" s="16" t="s">
        <v>134</v>
      </c>
      <c r="CL46" s="16" t="s">
        <v>134</v>
      </c>
      <c r="CM46" s="16" t="s">
        <v>134</v>
      </c>
      <c r="CN46" s="16" t="s">
        <v>134</v>
      </c>
      <c r="CO46" s="16" t="s">
        <v>134</v>
      </c>
      <c r="CP46" s="16" t="s">
        <v>134</v>
      </c>
      <c r="CQ46" s="16" t="s">
        <v>134</v>
      </c>
      <c r="CR46" s="16" t="s">
        <v>134</v>
      </c>
      <c r="CS46" s="16" t="s">
        <v>134</v>
      </c>
      <c r="CT46" s="16" t="s">
        <v>134</v>
      </c>
      <c r="CU46" s="16" t="s">
        <v>134</v>
      </c>
      <c r="CV46" s="16" t="s">
        <v>134</v>
      </c>
      <c r="CW46" s="16" t="s">
        <v>134</v>
      </c>
      <c r="CX46" s="16" t="s">
        <v>134</v>
      </c>
      <c r="CY46" s="16" t="s">
        <v>134</v>
      </c>
      <c r="CZ46" s="16" t="s">
        <v>134</v>
      </c>
    </row>
    <row r="47" spans="2:104">
      <c r="B47" s="28"/>
      <c r="C47" s="14" t="s">
        <v>78</v>
      </c>
      <c r="D47" s="16" t="s">
        <v>135</v>
      </c>
      <c r="E47" s="16" t="s">
        <v>135</v>
      </c>
      <c r="F47" s="16" t="s">
        <v>135</v>
      </c>
      <c r="G47" s="16" t="s">
        <v>135</v>
      </c>
      <c r="H47" s="16" t="s">
        <v>135</v>
      </c>
      <c r="I47" s="16" t="s">
        <v>135</v>
      </c>
      <c r="J47" s="16" t="s">
        <v>135</v>
      </c>
      <c r="K47" s="16" t="s">
        <v>135</v>
      </c>
      <c r="L47" s="16" t="s">
        <v>135</v>
      </c>
      <c r="M47" s="16" t="s">
        <v>135</v>
      </c>
      <c r="N47" s="16" t="s">
        <v>135</v>
      </c>
      <c r="O47" s="16" t="s">
        <v>135</v>
      </c>
      <c r="P47" s="16" t="s">
        <v>135</v>
      </c>
      <c r="Q47" s="16" t="s">
        <v>135</v>
      </c>
      <c r="R47" s="16" t="s">
        <v>135</v>
      </c>
      <c r="S47" s="16" t="s">
        <v>135</v>
      </c>
      <c r="T47" s="16" t="s">
        <v>135</v>
      </c>
      <c r="U47" s="16" t="s">
        <v>135</v>
      </c>
      <c r="V47" s="16" t="s">
        <v>135</v>
      </c>
      <c r="W47" s="16" t="s">
        <v>135</v>
      </c>
      <c r="X47" s="16" t="s">
        <v>135</v>
      </c>
      <c r="Y47" s="16" t="s">
        <v>135</v>
      </c>
      <c r="Z47" s="16" t="s">
        <v>135</v>
      </c>
      <c r="AA47" s="16" t="s">
        <v>135</v>
      </c>
      <c r="AB47" s="16" t="s">
        <v>135</v>
      </c>
      <c r="AC47" s="16" t="s">
        <v>135</v>
      </c>
      <c r="AD47" s="16" t="s">
        <v>135</v>
      </c>
      <c r="AE47" s="16" t="s">
        <v>135</v>
      </c>
      <c r="AF47" s="16" t="s">
        <v>135</v>
      </c>
      <c r="AG47" s="16" t="s">
        <v>135</v>
      </c>
      <c r="AH47" s="16">
        <v>1.2110000000000001</v>
      </c>
      <c r="AI47" s="16">
        <v>1.258</v>
      </c>
      <c r="AJ47" s="16">
        <v>1.306</v>
      </c>
      <c r="AK47" s="16">
        <v>1.355</v>
      </c>
      <c r="AL47" s="16">
        <v>1.4059999999999999</v>
      </c>
      <c r="AM47" s="16">
        <v>1.4590000000000001</v>
      </c>
      <c r="AN47" s="16">
        <v>1.514</v>
      </c>
      <c r="AO47" s="16">
        <v>1.571</v>
      </c>
      <c r="AP47" s="16">
        <v>1.63</v>
      </c>
      <c r="AQ47" s="16">
        <v>1.6919999999999999</v>
      </c>
      <c r="AR47" s="16">
        <v>1.7569999999999999</v>
      </c>
      <c r="AS47" s="16">
        <v>1.8240000000000001</v>
      </c>
      <c r="AT47" s="16">
        <v>1.895</v>
      </c>
      <c r="AU47" s="16">
        <v>1.97</v>
      </c>
      <c r="AV47" s="16">
        <v>2.0489999999999999</v>
      </c>
      <c r="AW47" s="16">
        <v>2.133</v>
      </c>
      <c r="AX47" s="16">
        <v>2.222</v>
      </c>
      <c r="AY47" s="16">
        <v>2.3170000000000002</v>
      </c>
      <c r="AZ47" s="16">
        <v>2.419</v>
      </c>
      <c r="BA47" s="16">
        <v>2.528</v>
      </c>
      <c r="BB47" s="16">
        <v>2.645</v>
      </c>
      <c r="BC47" s="16">
        <v>2.7719999999999998</v>
      </c>
      <c r="BD47" s="16">
        <v>2.91</v>
      </c>
      <c r="BE47" s="16">
        <v>3.0609999999999999</v>
      </c>
      <c r="BF47" s="16">
        <v>3.2280000000000002</v>
      </c>
      <c r="BG47" s="16">
        <v>3.411</v>
      </c>
      <c r="BH47" s="16">
        <v>3.6160000000000001</v>
      </c>
      <c r="BI47" s="16">
        <v>3.847</v>
      </c>
      <c r="BJ47" s="16">
        <v>4.1079999999999997</v>
      </c>
      <c r="BK47" s="16">
        <v>4.4089999999999998</v>
      </c>
      <c r="BL47" s="16">
        <v>4.7590000000000003</v>
      </c>
      <c r="BM47" s="16">
        <v>5.173</v>
      </c>
      <c r="BN47" s="16">
        <v>5.673</v>
      </c>
      <c r="BO47" s="16">
        <v>6.2949999999999999</v>
      </c>
      <c r="BP47" s="16">
        <v>7.0940000000000003</v>
      </c>
      <c r="BQ47" s="16">
        <v>8.173</v>
      </c>
      <c r="BR47" s="16">
        <v>9.7449999999999992</v>
      </c>
      <c r="BS47" s="16">
        <v>12.34</v>
      </c>
      <c r="BT47" s="16">
        <v>17.93</v>
      </c>
      <c r="BU47" s="16">
        <v>61.15</v>
      </c>
      <c r="BV47" s="16" t="s">
        <v>134</v>
      </c>
      <c r="BW47" s="16" t="s">
        <v>134</v>
      </c>
      <c r="BX47" s="16" t="s">
        <v>134</v>
      </c>
      <c r="BY47" s="16" t="s">
        <v>134</v>
      </c>
      <c r="BZ47" s="16" t="s">
        <v>134</v>
      </c>
      <c r="CA47" s="16" t="s">
        <v>134</v>
      </c>
      <c r="CB47" s="16" t="s">
        <v>134</v>
      </c>
      <c r="CC47" s="16" t="s">
        <v>134</v>
      </c>
      <c r="CD47" s="16" t="s">
        <v>134</v>
      </c>
      <c r="CE47" s="16" t="s">
        <v>134</v>
      </c>
      <c r="CF47" s="16" t="s">
        <v>134</v>
      </c>
      <c r="CG47" s="16" t="s">
        <v>134</v>
      </c>
      <c r="CH47" s="16" t="s">
        <v>134</v>
      </c>
      <c r="CI47" s="16" t="s">
        <v>134</v>
      </c>
      <c r="CJ47" s="16" t="s">
        <v>134</v>
      </c>
      <c r="CK47" s="16" t="s">
        <v>134</v>
      </c>
      <c r="CL47" s="16" t="s">
        <v>134</v>
      </c>
      <c r="CM47" s="16" t="s">
        <v>134</v>
      </c>
      <c r="CN47" s="16" t="s">
        <v>134</v>
      </c>
      <c r="CO47" s="16" t="s">
        <v>134</v>
      </c>
      <c r="CP47" s="16" t="s">
        <v>134</v>
      </c>
      <c r="CQ47" s="16" t="s">
        <v>134</v>
      </c>
      <c r="CR47" s="16" t="s">
        <v>134</v>
      </c>
      <c r="CS47" s="16" t="s">
        <v>134</v>
      </c>
      <c r="CT47" s="16" t="s">
        <v>134</v>
      </c>
      <c r="CU47" s="16" t="s">
        <v>134</v>
      </c>
      <c r="CV47" s="16" t="s">
        <v>134</v>
      </c>
      <c r="CW47" s="16" t="s">
        <v>134</v>
      </c>
      <c r="CX47" s="16" t="s">
        <v>134</v>
      </c>
      <c r="CY47" s="16" t="s">
        <v>134</v>
      </c>
      <c r="CZ47" s="16" t="s">
        <v>134</v>
      </c>
    </row>
    <row r="48" spans="2:104">
      <c r="B48" s="28"/>
      <c r="C48" s="14" t="s">
        <v>79</v>
      </c>
      <c r="D48" s="16" t="s">
        <v>135</v>
      </c>
      <c r="E48" s="16" t="s">
        <v>135</v>
      </c>
      <c r="F48" s="16" t="s">
        <v>135</v>
      </c>
      <c r="G48" s="16" t="s">
        <v>135</v>
      </c>
      <c r="H48" s="16" t="s">
        <v>135</v>
      </c>
      <c r="I48" s="16" t="s">
        <v>135</v>
      </c>
      <c r="J48" s="16" t="s">
        <v>135</v>
      </c>
      <c r="K48" s="16" t="s">
        <v>135</v>
      </c>
      <c r="L48" s="16" t="s">
        <v>135</v>
      </c>
      <c r="M48" s="16" t="s">
        <v>135</v>
      </c>
      <c r="N48" s="16" t="s">
        <v>135</v>
      </c>
      <c r="O48" s="16" t="s">
        <v>135</v>
      </c>
      <c r="P48" s="16" t="s">
        <v>135</v>
      </c>
      <c r="Q48" s="16" t="s">
        <v>135</v>
      </c>
      <c r="R48" s="16" t="s">
        <v>135</v>
      </c>
      <c r="S48" s="16" t="s">
        <v>135</v>
      </c>
      <c r="T48" s="16" t="s">
        <v>135</v>
      </c>
      <c r="U48" s="16" t="s">
        <v>135</v>
      </c>
      <c r="V48" s="16" t="s">
        <v>135</v>
      </c>
      <c r="W48" s="16" t="s">
        <v>135</v>
      </c>
      <c r="X48" s="16" t="s">
        <v>135</v>
      </c>
      <c r="Y48" s="16" t="s">
        <v>135</v>
      </c>
      <c r="Z48" s="16" t="s">
        <v>135</v>
      </c>
      <c r="AA48" s="16" t="s">
        <v>135</v>
      </c>
      <c r="AB48" s="16" t="s">
        <v>135</v>
      </c>
      <c r="AC48" s="16" t="s">
        <v>135</v>
      </c>
      <c r="AD48" s="16" t="s">
        <v>135</v>
      </c>
      <c r="AE48" s="16" t="s">
        <v>135</v>
      </c>
      <c r="AF48" s="16" t="s">
        <v>135</v>
      </c>
      <c r="AG48" s="16" t="s">
        <v>135</v>
      </c>
      <c r="AH48" s="16" t="s">
        <v>135</v>
      </c>
      <c r="AI48" s="16">
        <v>1.1719999999999999</v>
      </c>
      <c r="AJ48" s="16">
        <v>1.218</v>
      </c>
      <c r="AK48" s="16">
        <v>1.266</v>
      </c>
      <c r="AL48" s="16">
        <v>1.3149999999999999</v>
      </c>
      <c r="AM48" s="16">
        <v>1.365</v>
      </c>
      <c r="AN48" s="16">
        <v>1.4179999999999999</v>
      </c>
      <c r="AO48" s="16">
        <v>1.472</v>
      </c>
      <c r="AP48" s="16">
        <v>1.528</v>
      </c>
      <c r="AQ48" s="16">
        <v>1.587</v>
      </c>
      <c r="AR48" s="16">
        <v>1.6479999999999999</v>
      </c>
      <c r="AS48" s="16">
        <v>1.712</v>
      </c>
      <c r="AT48" s="16">
        <v>1.7789999999999999</v>
      </c>
      <c r="AU48" s="16">
        <v>1.849</v>
      </c>
      <c r="AV48" s="16">
        <v>1.9239999999999999</v>
      </c>
      <c r="AW48" s="16">
        <v>2.0019999999999998</v>
      </c>
      <c r="AX48" s="16">
        <v>2.085</v>
      </c>
      <c r="AY48" s="16">
        <v>2.1739999999999999</v>
      </c>
      <c r="AZ48" s="16">
        <v>2.2679999999999998</v>
      </c>
      <c r="BA48" s="16">
        <v>2.3690000000000002</v>
      </c>
      <c r="BB48" s="16">
        <v>2.4780000000000002</v>
      </c>
      <c r="BC48" s="16">
        <v>2.5950000000000002</v>
      </c>
      <c r="BD48" s="16">
        <v>2.722</v>
      </c>
      <c r="BE48" s="16">
        <v>2.8610000000000002</v>
      </c>
      <c r="BF48" s="16">
        <v>3.012</v>
      </c>
      <c r="BG48" s="16">
        <v>3.1789999999999998</v>
      </c>
      <c r="BH48" s="16">
        <v>3.3650000000000002</v>
      </c>
      <c r="BI48" s="16">
        <v>3.5720000000000001</v>
      </c>
      <c r="BJ48" s="16">
        <v>3.8050000000000002</v>
      </c>
      <c r="BK48" s="16">
        <v>4.0709999999999997</v>
      </c>
      <c r="BL48" s="16">
        <v>4.3780000000000001</v>
      </c>
      <c r="BM48" s="16">
        <v>4.7370000000000001</v>
      </c>
      <c r="BN48" s="16">
        <v>5.165</v>
      </c>
      <c r="BO48" s="16">
        <v>5.6859999999999999</v>
      </c>
      <c r="BP48" s="16">
        <v>6.34</v>
      </c>
      <c r="BQ48" s="16">
        <v>7.1929999999999996</v>
      </c>
      <c r="BR48" s="16">
        <v>8.3699999999999992</v>
      </c>
      <c r="BS48" s="16">
        <v>10.14</v>
      </c>
      <c r="BT48" s="16">
        <v>13.26</v>
      </c>
      <c r="BU48" s="16">
        <v>21.25</v>
      </c>
      <c r="BV48" s="16" t="s">
        <v>134</v>
      </c>
      <c r="BW48" s="16" t="s">
        <v>134</v>
      </c>
      <c r="BX48" s="16" t="s">
        <v>134</v>
      </c>
      <c r="BY48" s="16" t="s">
        <v>134</v>
      </c>
      <c r="BZ48" s="16" t="s">
        <v>134</v>
      </c>
      <c r="CA48" s="16" t="s">
        <v>134</v>
      </c>
      <c r="CB48" s="16" t="s">
        <v>134</v>
      </c>
      <c r="CC48" s="16" t="s">
        <v>134</v>
      </c>
      <c r="CD48" s="16" t="s">
        <v>134</v>
      </c>
      <c r="CE48" s="16" t="s">
        <v>134</v>
      </c>
      <c r="CF48" s="16" t="s">
        <v>134</v>
      </c>
      <c r="CG48" s="16" t="s">
        <v>134</v>
      </c>
      <c r="CH48" s="16" t="s">
        <v>134</v>
      </c>
      <c r="CI48" s="16" t="s">
        <v>134</v>
      </c>
      <c r="CJ48" s="16" t="s">
        <v>134</v>
      </c>
      <c r="CK48" s="16" t="s">
        <v>134</v>
      </c>
      <c r="CL48" s="16" t="s">
        <v>134</v>
      </c>
      <c r="CM48" s="16" t="s">
        <v>134</v>
      </c>
      <c r="CN48" s="16" t="s">
        <v>134</v>
      </c>
      <c r="CO48" s="16" t="s">
        <v>134</v>
      </c>
      <c r="CP48" s="16" t="s">
        <v>134</v>
      </c>
      <c r="CQ48" s="16" t="s">
        <v>134</v>
      </c>
      <c r="CR48" s="16" t="s">
        <v>134</v>
      </c>
      <c r="CS48" s="16" t="s">
        <v>134</v>
      </c>
      <c r="CT48" s="16" t="s">
        <v>134</v>
      </c>
      <c r="CU48" s="16" t="s">
        <v>134</v>
      </c>
      <c r="CV48" s="16" t="s">
        <v>134</v>
      </c>
      <c r="CW48" s="16" t="s">
        <v>134</v>
      </c>
      <c r="CX48" s="16" t="s">
        <v>134</v>
      </c>
      <c r="CY48" s="16" t="s">
        <v>134</v>
      </c>
      <c r="CZ48" s="16" t="s">
        <v>134</v>
      </c>
    </row>
    <row r="49" spans="2:104">
      <c r="B49" s="28"/>
      <c r="C49" s="14" t="s">
        <v>80</v>
      </c>
      <c r="D49" s="16" t="s">
        <v>135</v>
      </c>
      <c r="E49" s="16" t="s">
        <v>135</v>
      </c>
      <c r="F49" s="16" t="s">
        <v>135</v>
      </c>
      <c r="G49" s="16" t="s">
        <v>135</v>
      </c>
      <c r="H49" s="16" t="s">
        <v>135</v>
      </c>
      <c r="I49" s="16" t="s">
        <v>135</v>
      </c>
      <c r="J49" s="16" t="s">
        <v>135</v>
      </c>
      <c r="K49" s="16" t="s">
        <v>135</v>
      </c>
      <c r="L49" s="16" t="s">
        <v>135</v>
      </c>
      <c r="M49" s="16" t="s">
        <v>135</v>
      </c>
      <c r="N49" s="16" t="s">
        <v>135</v>
      </c>
      <c r="O49" s="16" t="s">
        <v>135</v>
      </c>
      <c r="P49" s="16" t="s">
        <v>135</v>
      </c>
      <c r="Q49" s="16" t="s">
        <v>135</v>
      </c>
      <c r="R49" s="16" t="s">
        <v>135</v>
      </c>
      <c r="S49" s="16" t="s">
        <v>135</v>
      </c>
      <c r="T49" s="16" t="s">
        <v>135</v>
      </c>
      <c r="U49" s="16" t="s">
        <v>135</v>
      </c>
      <c r="V49" s="16" t="s">
        <v>135</v>
      </c>
      <c r="W49" s="16" t="s">
        <v>135</v>
      </c>
      <c r="X49" s="16" t="s">
        <v>135</v>
      </c>
      <c r="Y49" s="16" t="s">
        <v>135</v>
      </c>
      <c r="Z49" s="16" t="s">
        <v>135</v>
      </c>
      <c r="AA49" s="16" t="s">
        <v>135</v>
      </c>
      <c r="AB49" s="16" t="s">
        <v>135</v>
      </c>
      <c r="AC49" s="16" t="s">
        <v>135</v>
      </c>
      <c r="AD49" s="16" t="s">
        <v>135</v>
      </c>
      <c r="AE49" s="16" t="s">
        <v>135</v>
      </c>
      <c r="AF49" s="16" t="s">
        <v>135</v>
      </c>
      <c r="AG49" s="16" t="s">
        <v>135</v>
      </c>
      <c r="AH49" s="16" t="s">
        <v>135</v>
      </c>
      <c r="AI49" s="16" t="s">
        <v>135</v>
      </c>
      <c r="AJ49" s="16">
        <v>1.135</v>
      </c>
      <c r="AK49" s="16">
        <v>1.18</v>
      </c>
      <c r="AL49" s="16">
        <v>1.2270000000000001</v>
      </c>
      <c r="AM49" s="16">
        <v>1.276</v>
      </c>
      <c r="AN49" s="16">
        <v>1.3260000000000001</v>
      </c>
      <c r="AO49" s="16">
        <v>1.3779999999999999</v>
      </c>
      <c r="AP49" s="16">
        <v>1.431</v>
      </c>
      <c r="AQ49" s="16">
        <v>1.4870000000000001</v>
      </c>
      <c r="AR49" s="16">
        <v>1.5449999999999999</v>
      </c>
      <c r="AS49" s="16">
        <v>1.605</v>
      </c>
      <c r="AT49" s="16">
        <v>1.669</v>
      </c>
      <c r="AU49" s="16">
        <v>1.7350000000000001</v>
      </c>
      <c r="AV49" s="16">
        <v>1.8049999999999999</v>
      </c>
      <c r="AW49" s="16">
        <v>1.879</v>
      </c>
      <c r="AX49" s="16">
        <v>1.9570000000000001</v>
      </c>
      <c r="AY49" s="16">
        <v>2.04</v>
      </c>
      <c r="AZ49" s="16">
        <v>2.1280000000000001</v>
      </c>
      <c r="BA49" s="16">
        <v>2.222</v>
      </c>
      <c r="BB49" s="16">
        <v>2.3220000000000001</v>
      </c>
      <c r="BC49" s="16">
        <v>2.431</v>
      </c>
      <c r="BD49" s="16">
        <v>2.548</v>
      </c>
      <c r="BE49" s="16">
        <v>2.6749999999999998</v>
      </c>
      <c r="BF49" s="16">
        <v>2.8140000000000001</v>
      </c>
      <c r="BG49" s="16">
        <v>2.9660000000000002</v>
      </c>
      <c r="BH49" s="16">
        <v>3.1339999999999999</v>
      </c>
      <c r="BI49" s="16">
        <v>3.3210000000000002</v>
      </c>
      <c r="BJ49" s="16">
        <v>3.5310000000000001</v>
      </c>
      <c r="BK49" s="16">
        <v>3.7679999999999998</v>
      </c>
      <c r="BL49" s="16">
        <v>4.0389999999999997</v>
      </c>
      <c r="BM49" s="16">
        <v>4.3529999999999998</v>
      </c>
      <c r="BN49" s="16">
        <v>4.7229999999999999</v>
      </c>
      <c r="BO49" s="16">
        <v>5.1660000000000004</v>
      </c>
      <c r="BP49" s="16">
        <v>5.7110000000000003</v>
      </c>
      <c r="BQ49" s="16">
        <v>6.4029999999999996</v>
      </c>
      <c r="BR49" s="16">
        <v>7.32</v>
      </c>
      <c r="BS49" s="16">
        <v>8.6180000000000003</v>
      </c>
      <c r="BT49" s="16">
        <v>10.65</v>
      </c>
      <c r="BU49" s="16">
        <v>14.55</v>
      </c>
      <c r="BV49" s="16">
        <v>28.03</v>
      </c>
      <c r="BW49" s="16" t="s">
        <v>134</v>
      </c>
      <c r="BX49" s="16" t="s">
        <v>134</v>
      </c>
      <c r="BY49" s="16" t="s">
        <v>134</v>
      </c>
      <c r="BZ49" s="16" t="s">
        <v>134</v>
      </c>
      <c r="CA49" s="16" t="s">
        <v>134</v>
      </c>
      <c r="CB49" s="16" t="s">
        <v>134</v>
      </c>
      <c r="CC49" s="16" t="s">
        <v>134</v>
      </c>
      <c r="CD49" s="16" t="s">
        <v>134</v>
      </c>
      <c r="CE49" s="16" t="s">
        <v>134</v>
      </c>
      <c r="CF49" s="16" t="s">
        <v>134</v>
      </c>
      <c r="CG49" s="16" t="s">
        <v>134</v>
      </c>
      <c r="CH49" s="16" t="s">
        <v>134</v>
      </c>
      <c r="CI49" s="16" t="s">
        <v>134</v>
      </c>
      <c r="CJ49" s="16" t="s">
        <v>134</v>
      </c>
      <c r="CK49" s="16" t="s">
        <v>134</v>
      </c>
      <c r="CL49" s="16" t="s">
        <v>134</v>
      </c>
      <c r="CM49" s="16" t="s">
        <v>134</v>
      </c>
      <c r="CN49" s="16" t="s">
        <v>134</v>
      </c>
      <c r="CO49" s="16" t="s">
        <v>134</v>
      </c>
      <c r="CP49" s="16" t="s">
        <v>134</v>
      </c>
      <c r="CQ49" s="16" t="s">
        <v>134</v>
      </c>
      <c r="CR49" s="16" t="s">
        <v>134</v>
      </c>
      <c r="CS49" s="16" t="s">
        <v>134</v>
      </c>
      <c r="CT49" s="16" t="s">
        <v>134</v>
      </c>
      <c r="CU49" s="16" t="s">
        <v>134</v>
      </c>
      <c r="CV49" s="16" t="s">
        <v>134</v>
      </c>
      <c r="CW49" s="16" t="s">
        <v>134</v>
      </c>
      <c r="CX49" s="16" t="s">
        <v>134</v>
      </c>
      <c r="CY49" s="16" t="s">
        <v>134</v>
      </c>
      <c r="CZ49" s="16" t="s">
        <v>134</v>
      </c>
    </row>
    <row r="50" spans="2:104">
      <c r="B50" s="28"/>
      <c r="C50" s="14" t="s">
        <v>81</v>
      </c>
      <c r="D50" s="16" t="s">
        <v>135</v>
      </c>
      <c r="E50" s="16" t="s">
        <v>135</v>
      </c>
      <c r="F50" s="16" t="s">
        <v>135</v>
      </c>
      <c r="G50" s="16" t="s">
        <v>135</v>
      </c>
      <c r="H50" s="16" t="s">
        <v>135</v>
      </c>
      <c r="I50" s="16" t="s">
        <v>135</v>
      </c>
      <c r="J50" s="16" t="s">
        <v>135</v>
      </c>
      <c r="K50" s="16" t="s">
        <v>135</v>
      </c>
      <c r="L50" s="16" t="s">
        <v>135</v>
      </c>
      <c r="M50" s="16" t="s">
        <v>135</v>
      </c>
      <c r="N50" s="16" t="s">
        <v>135</v>
      </c>
      <c r="O50" s="16" t="s">
        <v>135</v>
      </c>
      <c r="P50" s="16" t="s">
        <v>135</v>
      </c>
      <c r="Q50" s="16" t="s">
        <v>135</v>
      </c>
      <c r="R50" s="16" t="s">
        <v>135</v>
      </c>
      <c r="S50" s="16" t="s">
        <v>135</v>
      </c>
      <c r="T50" s="16" t="s">
        <v>135</v>
      </c>
      <c r="U50" s="16" t="s">
        <v>135</v>
      </c>
      <c r="V50" s="16" t="s">
        <v>135</v>
      </c>
      <c r="W50" s="16" t="s">
        <v>135</v>
      </c>
      <c r="X50" s="16" t="s">
        <v>135</v>
      </c>
      <c r="Y50" s="16" t="s">
        <v>135</v>
      </c>
      <c r="Z50" s="16" t="s">
        <v>135</v>
      </c>
      <c r="AA50" s="16" t="s">
        <v>135</v>
      </c>
      <c r="AB50" s="16" t="s">
        <v>135</v>
      </c>
      <c r="AC50" s="16" t="s">
        <v>135</v>
      </c>
      <c r="AD50" s="16" t="s">
        <v>135</v>
      </c>
      <c r="AE50" s="16" t="s">
        <v>135</v>
      </c>
      <c r="AF50" s="16" t="s">
        <v>135</v>
      </c>
      <c r="AG50" s="16" t="s">
        <v>135</v>
      </c>
      <c r="AH50" s="16" t="s">
        <v>135</v>
      </c>
      <c r="AI50" s="16" t="s">
        <v>135</v>
      </c>
      <c r="AJ50" s="16" t="s">
        <v>135</v>
      </c>
      <c r="AK50" s="16">
        <v>1.0980000000000001</v>
      </c>
      <c r="AL50" s="16">
        <v>1.1439999999999999</v>
      </c>
      <c r="AM50" s="16">
        <v>1.19</v>
      </c>
      <c r="AN50" s="16">
        <v>1.238</v>
      </c>
      <c r="AO50" s="16">
        <v>1.288</v>
      </c>
      <c r="AP50" s="16">
        <v>1.339</v>
      </c>
      <c r="AQ50" s="16">
        <v>1.3919999999999999</v>
      </c>
      <c r="AR50" s="16">
        <v>1.4470000000000001</v>
      </c>
      <c r="AS50" s="16">
        <v>1.5049999999999999</v>
      </c>
      <c r="AT50" s="16">
        <v>1.5649999999999999</v>
      </c>
      <c r="AU50" s="16">
        <v>1.627</v>
      </c>
      <c r="AV50" s="16">
        <v>1.6930000000000001</v>
      </c>
      <c r="AW50" s="16">
        <v>1.7629999999999999</v>
      </c>
      <c r="AX50" s="16">
        <v>1.8360000000000001</v>
      </c>
      <c r="AY50" s="16">
        <v>1.913</v>
      </c>
      <c r="AZ50" s="16">
        <v>1.996</v>
      </c>
      <c r="BA50" s="16">
        <v>2.0830000000000002</v>
      </c>
      <c r="BB50" s="16">
        <v>2.177</v>
      </c>
      <c r="BC50" s="16">
        <v>2.278</v>
      </c>
      <c r="BD50" s="16">
        <v>2.3860000000000001</v>
      </c>
      <c r="BE50" s="16">
        <v>2.5030000000000001</v>
      </c>
      <c r="BF50" s="16">
        <v>2.6309999999999998</v>
      </c>
      <c r="BG50" s="16">
        <v>2.77</v>
      </c>
      <c r="BH50" s="16">
        <v>2.923</v>
      </c>
      <c r="BI50" s="16">
        <v>3.0920000000000001</v>
      </c>
      <c r="BJ50" s="16">
        <v>3.2810000000000001</v>
      </c>
      <c r="BK50" s="16">
        <v>3.4940000000000002</v>
      </c>
      <c r="BL50" s="16">
        <v>3.7349999999999999</v>
      </c>
      <c r="BM50" s="16">
        <v>4.0110000000000001</v>
      </c>
      <c r="BN50" s="16">
        <v>4.3339999999999996</v>
      </c>
      <c r="BO50" s="16">
        <v>4.7149999999999999</v>
      </c>
      <c r="BP50" s="16">
        <v>5.1769999999999996</v>
      </c>
      <c r="BQ50" s="16">
        <v>5.7489999999999997</v>
      </c>
      <c r="BR50" s="16">
        <v>6.4859999999999998</v>
      </c>
      <c r="BS50" s="16">
        <v>7.4809999999999999</v>
      </c>
      <c r="BT50" s="16">
        <v>8.9309999999999992</v>
      </c>
      <c r="BU50" s="16">
        <v>11.33</v>
      </c>
      <c r="BV50" s="16">
        <v>16.489999999999998</v>
      </c>
      <c r="BW50" s="16">
        <v>56.6</v>
      </c>
      <c r="BX50" s="16" t="s">
        <v>134</v>
      </c>
      <c r="BY50" s="16" t="s">
        <v>134</v>
      </c>
      <c r="BZ50" s="16" t="s">
        <v>134</v>
      </c>
      <c r="CA50" s="16" t="s">
        <v>134</v>
      </c>
      <c r="CB50" s="16" t="s">
        <v>134</v>
      </c>
      <c r="CC50" s="16" t="s">
        <v>134</v>
      </c>
      <c r="CD50" s="16" t="s">
        <v>134</v>
      </c>
      <c r="CE50" s="16" t="s">
        <v>134</v>
      </c>
      <c r="CF50" s="16" t="s">
        <v>134</v>
      </c>
      <c r="CG50" s="16" t="s">
        <v>134</v>
      </c>
      <c r="CH50" s="16" t="s">
        <v>134</v>
      </c>
      <c r="CI50" s="16" t="s">
        <v>134</v>
      </c>
      <c r="CJ50" s="16" t="s">
        <v>134</v>
      </c>
      <c r="CK50" s="16" t="s">
        <v>134</v>
      </c>
      <c r="CL50" s="16" t="s">
        <v>134</v>
      </c>
      <c r="CM50" s="16" t="s">
        <v>134</v>
      </c>
      <c r="CN50" s="16" t="s">
        <v>134</v>
      </c>
      <c r="CO50" s="16" t="s">
        <v>134</v>
      </c>
      <c r="CP50" s="16" t="s">
        <v>134</v>
      </c>
      <c r="CQ50" s="16" t="s">
        <v>134</v>
      </c>
      <c r="CR50" s="16" t="s">
        <v>134</v>
      </c>
      <c r="CS50" s="16" t="s">
        <v>134</v>
      </c>
      <c r="CT50" s="16" t="s">
        <v>134</v>
      </c>
      <c r="CU50" s="16" t="s">
        <v>134</v>
      </c>
      <c r="CV50" s="16" t="s">
        <v>134</v>
      </c>
      <c r="CW50" s="16" t="s">
        <v>134</v>
      </c>
      <c r="CX50" s="16" t="s">
        <v>134</v>
      </c>
      <c r="CY50" s="16" t="s">
        <v>134</v>
      </c>
      <c r="CZ50" s="16" t="s">
        <v>134</v>
      </c>
    </row>
    <row r="51" spans="2:104">
      <c r="B51" s="28"/>
      <c r="C51" s="14" t="s">
        <v>82</v>
      </c>
      <c r="D51" s="16" t="s">
        <v>135</v>
      </c>
      <c r="E51" s="16" t="s">
        <v>135</v>
      </c>
      <c r="F51" s="16" t="s">
        <v>135</v>
      </c>
      <c r="G51" s="16" t="s">
        <v>135</v>
      </c>
      <c r="H51" s="16" t="s">
        <v>135</v>
      </c>
      <c r="I51" s="16" t="s">
        <v>135</v>
      </c>
      <c r="J51" s="16" t="s">
        <v>135</v>
      </c>
      <c r="K51" s="16" t="s">
        <v>135</v>
      </c>
      <c r="L51" s="16" t="s">
        <v>135</v>
      </c>
      <c r="M51" s="16" t="s">
        <v>135</v>
      </c>
      <c r="N51" s="16" t="s">
        <v>135</v>
      </c>
      <c r="O51" s="16" t="s">
        <v>135</v>
      </c>
      <c r="P51" s="16" t="s">
        <v>135</v>
      </c>
      <c r="Q51" s="16" t="s">
        <v>135</v>
      </c>
      <c r="R51" s="16" t="s">
        <v>135</v>
      </c>
      <c r="S51" s="16" t="s">
        <v>135</v>
      </c>
      <c r="T51" s="16" t="s">
        <v>135</v>
      </c>
      <c r="U51" s="16" t="s">
        <v>135</v>
      </c>
      <c r="V51" s="16" t="s">
        <v>135</v>
      </c>
      <c r="W51" s="16" t="s">
        <v>135</v>
      </c>
      <c r="X51" s="16" t="s">
        <v>135</v>
      </c>
      <c r="Y51" s="16" t="s">
        <v>135</v>
      </c>
      <c r="Z51" s="16" t="s">
        <v>135</v>
      </c>
      <c r="AA51" s="16" t="s">
        <v>135</v>
      </c>
      <c r="AB51" s="16" t="s">
        <v>135</v>
      </c>
      <c r="AC51" s="16" t="s">
        <v>135</v>
      </c>
      <c r="AD51" s="16" t="s">
        <v>135</v>
      </c>
      <c r="AE51" s="16" t="s">
        <v>135</v>
      </c>
      <c r="AF51" s="16" t="s">
        <v>135</v>
      </c>
      <c r="AG51" s="16" t="s">
        <v>135</v>
      </c>
      <c r="AH51" s="16" t="s">
        <v>135</v>
      </c>
      <c r="AI51" s="16" t="s">
        <v>135</v>
      </c>
      <c r="AJ51" s="16" t="s">
        <v>135</v>
      </c>
      <c r="AK51" s="16" t="s">
        <v>135</v>
      </c>
      <c r="AL51" s="16">
        <v>1.0629999999999999</v>
      </c>
      <c r="AM51" s="16">
        <v>1.1080000000000001</v>
      </c>
      <c r="AN51" s="16">
        <v>1.1539999999999999</v>
      </c>
      <c r="AO51" s="16">
        <v>1.2010000000000001</v>
      </c>
      <c r="AP51" s="16">
        <v>1.25</v>
      </c>
      <c r="AQ51" s="16">
        <v>1.3009999999999999</v>
      </c>
      <c r="AR51" s="16">
        <v>1.3540000000000001</v>
      </c>
      <c r="AS51" s="16">
        <v>1.409</v>
      </c>
      <c r="AT51" s="16">
        <v>1.466</v>
      </c>
      <c r="AU51" s="16">
        <v>1.5249999999999999</v>
      </c>
      <c r="AV51" s="16">
        <v>1.587</v>
      </c>
      <c r="AW51" s="16">
        <v>1.653</v>
      </c>
      <c r="AX51" s="16">
        <v>1.722</v>
      </c>
      <c r="AY51" s="16">
        <v>1.7949999999999999</v>
      </c>
      <c r="AZ51" s="16">
        <v>1.8720000000000001</v>
      </c>
      <c r="BA51" s="16">
        <v>1.9530000000000001</v>
      </c>
      <c r="BB51" s="16">
        <v>2.0409999999999999</v>
      </c>
      <c r="BC51" s="16">
        <v>2.1339999999999999</v>
      </c>
      <c r="BD51" s="16">
        <v>2.2349999999999999</v>
      </c>
      <c r="BE51" s="16">
        <v>2.343</v>
      </c>
      <c r="BF51" s="16">
        <v>2.46</v>
      </c>
      <c r="BG51" s="16">
        <v>2.5880000000000001</v>
      </c>
      <c r="BH51" s="16">
        <v>2.7280000000000002</v>
      </c>
      <c r="BI51" s="16">
        <v>2.8820000000000001</v>
      </c>
      <c r="BJ51" s="16">
        <v>3.0529999999999999</v>
      </c>
      <c r="BK51" s="16">
        <v>3.2440000000000002</v>
      </c>
      <c r="BL51" s="16">
        <v>3.46</v>
      </c>
      <c r="BM51" s="16">
        <v>3.706</v>
      </c>
      <c r="BN51" s="16">
        <v>3.9889999999999999</v>
      </c>
      <c r="BO51" s="16">
        <v>4.3209999999999997</v>
      </c>
      <c r="BP51" s="16">
        <v>4.7160000000000002</v>
      </c>
      <c r="BQ51" s="16">
        <v>5.1980000000000004</v>
      </c>
      <c r="BR51" s="16">
        <v>5.8029999999999999</v>
      </c>
      <c r="BS51" s="16">
        <v>6.5919999999999996</v>
      </c>
      <c r="BT51" s="16">
        <v>7.6829999999999998</v>
      </c>
      <c r="BU51" s="16">
        <v>9.3279999999999994</v>
      </c>
      <c r="BV51" s="16">
        <v>12.23</v>
      </c>
      <c r="BW51" s="16">
        <v>19.73</v>
      </c>
      <c r="BX51" s="16" t="s">
        <v>134</v>
      </c>
      <c r="BY51" s="16" t="s">
        <v>134</v>
      </c>
      <c r="BZ51" s="16" t="s">
        <v>134</v>
      </c>
      <c r="CA51" s="16" t="s">
        <v>134</v>
      </c>
      <c r="CB51" s="16" t="s">
        <v>134</v>
      </c>
      <c r="CC51" s="16" t="s">
        <v>134</v>
      </c>
      <c r="CD51" s="16" t="s">
        <v>134</v>
      </c>
      <c r="CE51" s="16" t="s">
        <v>134</v>
      </c>
      <c r="CF51" s="16" t="s">
        <v>134</v>
      </c>
      <c r="CG51" s="16" t="s">
        <v>134</v>
      </c>
      <c r="CH51" s="16" t="s">
        <v>134</v>
      </c>
      <c r="CI51" s="16" t="s">
        <v>134</v>
      </c>
      <c r="CJ51" s="16" t="s">
        <v>134</v>
      </c>
      <c r="CK51" s="16" t="s">
        <v>134</v>
      </c>
      <c r="CL51" s="16" t="s">
        <v>134</v>
      </c>
      <c r="CM51" s="16" t="s">
        <v>134</v>
      </c>
      <c r="CN51" s="16" t="s">
        <v>134</v>
      </c>
      <c r="CO51" s="16" t="s">
        <v>134</v>
      </c>
      <c r="CP51" s="16" t="s">
        <v>134</v>
      </c>
      <c r="CQ51" s="16" t="s">
        <v>134</v>
      </c>
      <c r="CR51" s="16" t="s">
        <v>134</v>
      </c>
      <c r="CS51" s="16" t="s">
        <v>134</v>
      </c>
      <c r="CT51" s="16" t="s">
        <v>134</v>
      </c>
      <c r="CU51" s="16" t="s">
        <v>134</v>
      </c>
      <c r="CV51" s="16" t="s">
        <v>134</v>
      </c>
      <c r="CW51" s="16" t="s">
        <v>134</v>
      </c>
      <c r="CX51" s="16" t="s">
        <v>134</v>
      </c>
      <c r="CY51" s="16" t="s">
        <v>134</v>
      </c>
      <c r="CZ51" s="16" t="s">
        <v>134</v>
      </c>
    </row>
    <row r="52" spans="2:104">
      <c r="B52" s="28"/>
      <c r="C52" s="14" t="s">
        <v>83</v>
      </c>
      <c r="D52" s="16" t="s">
        <v>135</v>
      </c>
      <c r="E52" s="16" t="s">
        <v>135</v>
      </c>
      <c r="F52" s="16" t="s">
        <v>135</v>
      </c>
      <c r="G52" s="16" t="s">
        <v>135</v>
      </c>
      <c r="H52" s="16" t="s">
        <v>135</v>
      </c>
      <c r="I52" s="16" t="s">
        <v>135</v>
      </c>
      <c r="J52" s="16" t="s">
        <v>135</v>
      </c>
      <c r="K52" s="16" t="s">
        <v>135</v>
      </c>
      <c r="L52" s="16" t="s">
        <v>135</v>
      </c>
      <c r="M52" s="16" t="s">
        <v>135</v>
      </c>
      <c r="N52" s="16" t="s">
        <v>135</v>
      </c>
      <c r="O52" s="16" t="s">
        <v>135</v>
      </c>
      <c r="P52" s="16" t="s">
        <v>135</v>
      </c>
      <c r="Q52" s="16" t="s">
        <v>135</v>
      </c>
      <c r="R52" s="16" t="s">
        <v>135</v>
      </c>
      <c r="S52" s="16" t="s">
        <v>135</v>
      </c>
      <c r="T52" s="16" t="s">
        <v>135</v>
      </c>
      <c r="U52" s="16" t="s">
        <v>135</v>
      </c>
      <c r="V52" s="16" t="s">
        <v>135</v>
      </c>
      <c r="W52" s="16" t="s">
        <v>135</v>
      </c>
      <c r="X52" s="16" t="s">
        <v>135</v>
      </c>
      <c r="Y52" s="16" t="s">
        <v>135</v>
      </c>
      <c r="Z52" s="16" t="s">
        <v>135</v>
      </c>
      <c r="AA52" s="16" t="s">
        <v>135</v>
      </c>
      <c r="AB52" s="16" t="s">
        <v>135</v>
      </c>
      <c r="AC52" s="16" t="s">
        <v>135</v>
      </c>
      <c r="AD52" s="16" t="s">
        <v>135</v>
      </c>
      <c r="AE52" s="16" t="s">
        <v>135</v>
      </c>
      <c r="AF52" s="16" t="s">
        <v>135</v>
      </c>
      <c r="AG52" s="16" t="s">
        <v>135</v>
      </c>
      <c r="AH52" s="16" t="s">
        <v>135</v>
      </c>
      <c r="AI52" s="16" t="s">
        <v>135</v>
      </c>
      <c r="AJ52" s="16" t="s">
        <v>135</v>
      </c>
      <c r="AK52" s="16" t="s">
        <v>135</v>
      </c>
      <c r="AL52" s="16" t="s">
        <v>135</v>
      </c>
      <c r="AM52" s="16">
        <v>1.0289999999999999</v>
      </c>
      <c r="AN52" s="16">
        <v>1.073</v>
      </c>
      <c r="AO52" s="16">
        <v>1.119</v>
      </c>
      <c r="AP52" s="16">
        <v>1.1659999999999999</v>
      </c>
      <c r="AQ52" s="16">
        <v>1.2150000000000001</v>
      </c>
      <c r="AR52" s="16">
        <v>1.2649999999999999</v>
      </c>
      <c r="AS52" s="16">
        <v>1.3169999999999999</v>
      </c>
      <c r="AT52" s="16">
        <v>1.371</v>
      </c>
      <c r="AU52" s="16">
        <v>1.4279999999999999</v>
      </c>
      <c r="AV52" s="16">
        <v>1.4870000000000001</v>
      </c>
      <c r="AW52" s="16">
        <v>1.5489999999999999</v>
      </c>
      <c r="AX52" s="16">
        <v>1.6140000000000001</v>
      </c>
      <c r="AY52" s="16">
        <v>1.6819999999999999</v>
      </c>
      <c r="AZ52" s="16">
        <v>1.7549999999999999</v>
      </c>
      <c r="BA52" s="16">
        <v>1.831</v>
      </c>
      <c r="BB52" s="16">
        <v>1.913</v>
      </c>
      <c r="BC52" s="16">
        <v>2</v>
      </c>
      <c r="BD52" s="16">
        <v>2.093</v>
      </c>
      <c r="BE52" s="16">
        <v>2.194</v>
      </c>
      <c r="BF52" s="16">
        <v>2.302</v>
      </c>
      <c r="BG52" s="16">
        <v>2.42</v>
      </c>
      <c r="BH52" s="16">
        <v>2.548</v>
      </c>
      <c r="BI52" s="16">
        <v>2.6890000000000001</v>
      </c>
      <c r="BJ52" s="16">
        <v>2.8439999999999999</v>
      </c>
      <c r="BK52" s="16">
        <v>3.0169999999999999</v>
      </c>
      <c r="BL52" s="16">
        <v>3.2109999999999999</v>
      </c>
      <c r="BM52" s="16">
        <v>3.43</v>
      </c>
      <c r="BN52" s="16">
        <v>3.681</v>
      </c>
      <c r="BO52" s="16">
        <v>3.972</v>
      </c>
      <c r="BP52" s="16">
        <v>4.3140000000000001</v>
      </c>
      <c r="BQ52" s="16">
        <v>4.7249999999999996</v>
      </c>
      <c r="BR52" s="16">
        <v>5.2309999999999999</v>
      </c>
      <c r="BS52" s="16">
        <v>5.8730000000000002</v>
      </c>
      <c r="BT52" s="16">
        <v>6.726</v>
      </c>
      <c r="BU52" s="16">
        <v>7.9349999999999996</v>
      </c>
      <c r="BV52" s="16">
        <v>9.8390000000000004</v>
      </c>
      <c r="BW52" s="16">
        <v>13.51</v>
      </c>
      <c r="BX52" s="16">
        <v>26.61</v>
      </c>
      <c r="BY52" s="16" t="s">
        <v>134</v>
      </c>
      <c r="BZ52" s="16" t="s">
        <v>134</v>
      </c>
      <c r="CA52" s="16" t="s">
        <v>134</v>
      </c>
      <c r="CB52" s="16" t="s">
        <v>134</v>
      </c>
      <c r="CC52" s="16" t="s">
        <v>134</v>
      </c>
      <c r="CD52" s="16" t="s">
        <v>134</v>
      </c>
      <c r="CE52" s="16" t="s">
        <v>134</v>
      </c>
      <c r="CF52" s="16" t="s">
        <v>134</v>
      </c>
      <c r="CG52" s="16" t="s">
        <v>134</v>
      </c>
      <c r="CH52" s="16" t="s">
        <v>134</v>
      </c>
      <c r="CI52" s="16" t="s">
        <v>134</v>
      </c>
      <c r="CJ52" s="16" t="s">
        <v>134</v>
      </c>
      <c r="CK52" s="16" t="s">
        <v>134</v>
      </c>
      <c r="CL52" s="16" t="s">
        <v>134</v>
      </c>
      <c r="CM52" s="16" t="s">
        <v>134</v>
      </c>
      <c r="CN52" s="16" t="s">
        <v>134</v>
      </c>
      <c r="CO52" s="16" t="s">
        <v>134</v>
      </c>
      <c r="CP52" s="16" t="s">
        <v>134</v>
      </c>
      <c r="CQ52" s="16" t="s">
        <v>134</v>
      </c>
      <c r="CR52" s="16" t="s">
        <v>134</v>
      </c>
      <c r="CS52" s="16" t="s">
        <v>134</v>
      </c>
      <c r="CT52" s="16" t="s">
        <v>134</v>
      </c>
      <c r="CU52" s="16" t="s">
        <v>134</v>
      </c>
      <c r="CV52" s="16" t="s">
        <v>134</v>
      </c>
      <c r="CW52" s="16" t="s">
        <v>134</v>
      </c>
      <c r="CX52" s="16" t="s">
        <v>134</v>
      </c>
      <c r="CY52" s="16" t="s">
        <v>134</v>
      </c>
      <c r="CZ52" s="16" t="s">
        <v>134</v>
      </c>
    </row>
    <row r="53" spans="2:104">
      <c r="B53" s="28"/>
      <c r="C53" s="14" t="s">
        <v>84</v>
      </c>
      <c r="D53" s="16" t="s">
        <v>135</v>
      </c>
      <c r="E53" s="16" t="s">
        <v>135</v>
      </c>
      <c r="F53" s="16" t="s">
        <v>135</v>
      </c>
      <c r="G53" s="16" t="s">
        <v>135</v>
      </c>
      <c r="H53" s="16" t="s">
        <v>135</v>
      </c>
      <c r="I53" s="16" t="s">
        <v>135</v>
      </c>
      <c r="J53" s="16" t="s">
        <v>135</v>
      </c>
      <c r="K53" s="16" t="s">
        <v>135</v>
      </c>
      <c r="L53" s="16" t="s">
        <v>135</v>
      </c>
      <c r="M53" s="16" t="s">
        <v>135</v>
      </c>
      <c r="N53" s="16" t="s">
        <v>135</v>
      </c>
      <c r="O53" s="16" t="s">
        <v>135</v>
      </c>
      <c r="P53" s="16" t="s">
        <v>135</v>
      </c>
      <c r="Q53" s="16" t="s">
        <v>135</v>
      </c>
      <c r="R53" s="16" t="s">
        <v>135</v>
      </c>
      <c r="S53" s="16" t="s">
        <v>135</v>
      </c>
      <c r="T53" s="16" t="s">
        <v>135</v>
      </c>
      <c r="U53" s="16" t="s">
        <v>135</v>
      </c>
      <c r="V53" s="16" t="s">
        <v>135</v>
      </c>
      <c r="W53" s="16" t="s">
        <v>135</v>
      </c>
      <c r="X53" s="16" t="s">
        <v>135</v>
      </c>
      <c r="Y53" s="16" t="s">
        <v>135</v>
      </c>
      <c r="Z53" s="16" t="s">
        <v>135</v>
      </c>
      <c r="AA53" s="16" t="s">
        <v>135</v>
      </c>
      <c r="AB53" s="16" t="s">
        <v>135</v>
      </c>
      <c r="AC53" s="16" t="s">
        <v>135</v>
      </c>
      <c r="AD53" s="16" t="s">
        <v>135</v>
      </c>
      <c r="AE53" s="16" t="s">
        <v>135</v>
      </c>
      <c r="AF53" s="16" t="s">
        <v>135</v>
      </c>
      <c r="AG53" s="16" t="s">
        <v>135</v>
      </c>
      <c r="AH53" s="16" t="s">
        <v>135</v>
      </c>
      <c r="AI53" s="16" t="s">
        <v>135</v>
      </c>
      <c r="AJ53" s="16" t="s">
        <v>135</v>
      </c>
      <c r="AK53" s="16" t="s">
        <v>135</v>
      </c>
      <c r="AL53" s="16" t="s">
        <v>135</v>
      </c>
      <c r="AM53" s="16" t="s">
        <v>135</v>
      </c>
      <c r="AN53" s="16">
        <v>0.99570000000000003</v>
      </c>
      <c r="AO53" s="16">
        <v>1.04</v>
      </c>
      <c r="AP53" s="16">
        <v>1.085</v>
      </c>
      <c r="AQ53" s="16">
        <v>1.1319999999999999</v>
      </c>
      <c r="AR53" s="16">
        <v>1.18</v>
      </c>
      <c r="AS53" s="16">
        <v>1.23</v>
      </c>
      <c r="AT53" s="16">
        <v>1.2809999999999999</v>
      </c>
      <c r="AU53" s="16">
        <v>1.335</v>
      </c>
      <c r="AV53" s="16">
        <v>1.391</v>
      </c>
      <c r="AW53" s="16">
        <v>1.45</v>
      </c>
      <c r="AX53" s="16">
        <v>1.5109999999999999</v>
      </c>
      <c r="AY53" s="16">
        <v>1.5760000000000001</v>
      </c>
      <c r="AZ53" s="16">
        <v>1.6439999999999999</v>
      </c>
      <c r="BA53" s="16">
        <v>1.716</v>
      </c>
      <c r="BB53" s="16">
        <v>1.7929999999999999</v>
      </c>
      <c r="BC53" s="16">
        <v>1.8740000000000001</v>
      </c>
      <c r="BD53" s="16">
        <v>1.9610000000000001</v>
      </c>
      <c r="BE53" s="16">
        <v>2.0539999999999998</v>
      </c>
      <c r="BF53" s="16">
        <v>2.1539999999999999</v>
      </c>
      <c r="BG53" s="16">
        <v>2.2629999999999999</v>
      </c>
      <c r="BH53" s="16">
        <v>2.3809999999999998</v>
      </c>
      <c r="BI53" s="16">
        <v>2.5099999999999998</v>
      </c>
      <c r="BJ53" s="16">
        <v>2.6520000000000001</v>
      </c>
      <c r="BK53" s="16">
        <v>2.8090000000000002</v>
      </c>
      <c r="BL53" s="16">
        <v>2.984</v>
      </c>
      <c r="BM53" s="16">
        <v>3.181</v>
      </c>
      <c r="BN53" s="16">
        <v>3.4039999999999999</v>
      </c>
      <c r="BO53" s="16">
        <v>3.661</v>
      </c>
      <c r="BP53" s="16">
        <v>3.96</v>
      </c>
      <c r="BQ53" s="16">
        <v>4.3150000000000004</v>
      </c>
      <c r="BR53" s="16">
        <v>4.7430000000000003</v>
      </c>
      <c r="BS53" s="16">
        <v>5.2759999999999998</v>
      </c>
      <c r="BT53" s="16">
        <v>5.9630000000000001</v>
      </c>
      <c r="BU53" s="16">
        <v>6.8929999999999998</v>
      </c>
      <c r="BV53" s="16">
        <v>8.2520000000000007</v>
      </c>
      <c r="BW53" s="16">
        <v>10.51</v>
      </c>
      <c r="BX53" s="16">
        <v>15.46</v>
      </c>
      <c r="BY53" s="16">
        <v>63.2</v>
      </c>
      <c r="BZ53" s="16" t="s">
        <v>134</v>
      </c>
      <c r="CA53" s="16" t="s">
        <v>134</v>
      </c>
      <c r="CB53" s="16" t="s">
        <v>134</v>
      </c>
      <c r="CC53" s="16" t="s">
        <v>134</v>
      </c>
      <c r="CD53" s="16" t="s">
        <v>134</v>
      </c>
      <c r="CE53" s="16" t="s">
        <v>134</v>
      </c>
      <c r="CF53" s="16" t="s">
        <v>134</v>
      </c>
      <c r="CG53" s="16" t="s">
        <v>134</v>
      </c>
      <c r="CH53" s="16" t="s">
        <v>134</v>
      </c>
      <c r="CI53" s="16" t="s">
        <v>134</v>
      </c>
      <c r="CJ53" s="16" t="s">
        <v>134</v>
      </c>
      <c r="CK53" s="16" t="s">
        <v>134</v>
      </c>
      <c r="CL53" s="16" t="s">
        <v>134</v>
      </c>
      <c r="CM53" s="16" t="s">
        <v>134</v>
      </c>
      <c r="CN53" s="16" t="s">
        <v>134</v>
      </c>
      <c r="CO53" s="16" t="s">
        <v>134</v>
      </c>
      <c r="CP53" s="16" t="s">
        <v>134</v>
      </c>
      <c r="CQ53" s="16" t="s">
        <v>134</v>
      </c>
      <c r="CR53" s="16" t="s">
        <v>134</v>
      </c>
      <c r="CS53" s="16" t="s">
        <v>134</v>
      </c>
      <c r="CT53" s="16" t="s">
        <v>134</v>
      </c>
      <c r="CU53" s="16" t="s">
        <v>134</v>
      </c>
      <c r="CV53" s="16" t="s">
        <v>134</v>
      </c>
      <c r="CW53" s="16" t="s">
        <v>134</v>
      </c>
      <c r="CX53" s="16" t="s">
        <v>134</v>
      </c>
      <c r="CY53" s="16" t="s">
        <v>134</v>
      </c>
      <c r="CZ53" s="16" t="s">
        <v>134</v>
      </c>
    </row>
    <row r="54" spans="2:104">
      <c r="B54" s="28"/>
      <c r="C54" s="14" t="s">
        <v>85</v>
      </c>
      <c r="D54" s="16" t="s">
        <v>135</v>
      </c>
      <c r="E54" s="16" t="s">
        <v>135</v>
      </c>
      <c r="F54" s="16" t="s">
        <v>135</v>
      </c>
      <c r="G54" s="16" t="s">
        <v>135</v>
      </c>
      <c r="H54" s="16" t="s">
        <v>135</v>
      </c>
      <c r="I54" s="16" t="s">
        <v>135</v>
      </c>
      <c r="J54" s="16" t="s">
        <v>135</v>
      </c>
      <c r="K54" s="16" t="s">
        <v>135</v>
      </c>
      <c r="L54" s="16" t="s">
        <v>135</v>
      </c>
      <c r="M54" s="16" t="s">
        <v>135</v>
      </c>
      <c r="N54" s="16" t="s">
        <v>135</v>
      </c>
      <c r="O54" s="16" t="s">
        <v>135</v>
      </c>
      <c r="P54" s="16" t="s">
        <v>135</v>
      </c>
      <c r="Q54" s="16" t="s">
        <v>135</v>
      </c>
      <c r="R54" s="16" t="s">
        <v>135</v>
      </c>
      <c r="S54" s="16" t="s">
        <v>135</v>
      </c>
      <c r="T54" s="16" t="s">
        <v>135</v>
      </c>
      <c r="U54" s="16" t="s">
        <v>135</v>
      </c>
      <c r="V54" s="16" t="s">
        <v>135</v>
      </c>
      <c r="W54" s="16" t="s">
        <v>135</v>
      </c>
      <c r="X54" s="16" t="s">
        <v>135</v>
      </c>
      <c r="Y54" s="16" t="s">
        <v>135</v>
      </c>
      <c r="Z54" s="16" t="s">
        <v>135</v>
      </c>
      <c r="AA54" s="16" t="s">
        <v>135</v>
      </c>
      <c r="AB54" s="16" t="s">
        <v>135</v>
      </c>
      <c r="AC54" s="16" t="s">
        <v>135</v>
      </c>
      <c r="AD54" s="16" t="s">
        <v>135</v>
      </c>
      <c r="AE54" s="16" t="s">
        <v>135</v>
      </c>
      <c r="AF54" s="16" t="s">
        <v>135</v>
      </c>
      <c r="AG54" s="16" t="s">
        <v>135</v>
      </c>
      <c r="AH54" s="16" t="s">
        <v>135</v>
      </c>
      <c r="AI54" s="16" t="s">
        <v>135</v>
      </c>
      <c r="AJ54" s="16" t="s">
        <v>135</v>
      </c>
      <c r="AK54" s="16" t="s">
        <v>135</v>
      </c>
      <c r="AL54" s="16" t="s">
        <v>135</v>
      </c>
      <c r="AM54" s="16" t="s">
        <v>135</v>
      </c>
      <c r="AN54" s="16" t="s">
        <v>135</v>
      </c>
      <c r="AO54" s="16">
        <v>0.96330000000000005</v>
      </c>
      <c r="AP54" s="16">
        <v>1.0069999999999999</v>
      </c>
      <c r="AQ54" s="16">
        <v>1.052</v>
      </c>
      <c r="AR54" s="16">
        <v>1.0980000000000001</v>
      </c>
      <c r="AS54" s="16">
        <v>1.1459999999999999</v>
      </c>
      <c r="AT54" s="16">
        <v>1.1950000000000001</v>
      </c>
      <c r="AU54" s="16">
        <v>1.2470000000000001</v>
      </c>
      <c r="AV54" s="16">
        <v>1.3</v>
      </c>
      <c r="AW54" s="16">
        <v>1.3560000000000001</v>
      </c>
      <c r="AX54" s="16">
        <v>1.4139999999999999</v>
      </c>
      <c r="AY54" s="16">
        <v>1.4750000000000001</v>
      </c>
      <c r="AZ54" s="16">
        <v>1.54</v>
      </c>
      <c r="BA54" s="16">
        <v>1.607</v>
      </c>
      <c r="BB54" s="16">
        <v>1.679</v>
      </c>
      <c r="BC54" s="16">
        <v>1.7549999999999999</v>
      </c>
      <c r="BD54" s="16">
        <v>1.8360000000000001</v>
      </c>
      <c r="BE54" s="16">
        <v>1.923</v>
      </c>
      <c r="BF54" s="16">
        <v>2.016</v>
      </c>
      <c r="BG54" s="16">
        <v>2.117</v>
      </c>
      <c r="BH54" s="16">
        <v>2.226</v>
      </c>
      <c r="BI54" s="16">
        <v>2.3439999999999999</v>
      </c>
      <c r="BJ54" s="16">
        <v>2.4740000000000002</v>
      </c>
      <c r="BK54" s="16">
        <v>2.617</v>
      </c>
      <c r="BL54" s="16">
        <v>2.7759999999999998</v>
      </c>
      <c r="BM54" s="16">
        <v>2.9529999999999998</v>
      </c>
      <c r="BN54" s="16">
        <v>3.153</v>
      </c>
      <c r="BO54" s="16">
        <v>3.3820000000000001</v>
      </c>
      <c r="BP54" s="16">
        <v>3.645</v>
      </c>
      <c r="BQ54" s="16">
        <v>3.9540000000000002</v>
      </c>
      <c r="BR54" s="16">
        <v>4.3220000000000001</v>
      </c>
      <c r="BS54" s="16">
        <v>4.7709999999999999</v>
      </c>
      <c r="BT54" s="16">
        <v>5.3360000000000003</v>
      </c>
      <c r="BU54" s="16">
        <v>6.0750000000000002</v>
      </c>
      <c r="BV54" s="16">
        <v>7.1</v>
      </c>
      <c r="BW54" s="16">
        <v>8.6539999999999999</v>
      </c>
      <c r="BX54" s="16">
        <v>11.43</v>
      </c>
      <c r="BY54" s="16">
        <v>18.82</v>
      </c>
      <c r="BZ54" s="16" t="s">
        <v>134</v>
      </c>
      <c r="CA54" s="16" t="s">
        <v>134</v>
      </c>
      <c r="CB54" s="16" t="s">
        <v>134</v>
      </c>
      <c r="CC54" s="16" t="s">
        <v>134</v>
      </c>
      <c r="CD54" s="16" t="s">
        <v>134</v>
      </c>
      <c r="CE54" s="16" t="s">
        <v>134</v>
      </c>
      <c r="CF54" s="16" t="s">
        <v>134</v>
      </c>
      <c r="CG54" s="16" t="s">
        <v>134</v>
      </c>
      <c r="CH54" s="16" t="s">
        <v>134</v>
      </c>
      <c r="CI54" s="16" t="s">
        <v>134</v>
      </c>
      <c r="CJ54" s="16" t="s">
        <v>134</v>
      </c>
      <c r="CK54" s="16" t="s">
        <v>134</v>
      </c>
      <c r="CL54" s="16" t="s">
        <v>134</v>
      </c>
      <c r="CM54" s="16" t="s">
        <v>134</v>
      </c>
      <c r="CN54" s="16" t="s">
        <v>134</v>
      </c>
      <c r="CO54" s="16" t="s">
        <v>134</v>
      </c>
      <c r="CP54" s="16" t="s">
        <v>134</v>
      </c>
      <c r="CQ54" s="16" t="s">
        <v>134</v>
      </c>
      <c r="CR54" s="16" t="s">
        <v>134</v>
      </c>
      <c r="CS54" s="16" t="s">
        <v>134</v>
      </c>
      <c r="CT54" s="16" t="s">
        <v>134</v>
      </c>
      <c r="CU54" s="16" t="s">
        <v>134</v>
      </c>
      <c r="CV54" s="16" t="s">
        <v>134</v>
      </c>
      <c r="CW54" s="16" t="s">
        <v>134</v>
      </c>
      <c r="CX54" s="16" t="s">
        <v>134</v>
      </c>
      <c r="CY54" s="16" t="s">
        <v>134</v>
      </c>
      <c r="CZ54" s="16" t="s">
        <v>134</v>
      </c>
    </row>
    <row r="55" spans="2:104">
      <c r="B55" s="28"/>
      <c r="C55" s="14" t="s">
        <v>86</v>
      </c>
      <c r="D55" s="16" t="s">
        <v>135</v>
      </c>
      <c r="E55" s="16" t="s">
        <v>135</v>
      </c>
      <c r="F55" s="16" t="s">
        <v>135</v>
      </c>
      <c r="G55" s="16" t="s">
        <v>135</v>
      </c>
      <c r="H55" s="16" t="s">
        <v>135</v>
      </c>
      <c r="I55" s="16" t="s">
        <v>135</v>
      </c>
      <c r="J55" s="16" t="s">
        <v>135</v>
      </c>
      <c r="K55" s="16" t="s">
        <v>135</v>
      </c>
      <c r="L55" s="16" t="s">
        <v>135</v>
      </c>
      <c r="M55" s="16" t="s">
        <v>135</v>
      </c>
      <c r="N55" s="16" t="s">
        <v>135</v>
      </c>
      <c r="O55" s="16" t="s">
        <v>135</v>
      </c>
      <c r="P55" s="16" t="s">
        <v>135</v>
      </c>
      <c r="Q55" s="16" t="s">
        <v>135</v>
      </c>
      <c r="R55" s="16" t="s">
        <v>135</v>
      </c>
      <c r="S55" s="16" t="s">
        <v>135</v>
      </c>
      <c r="T55" s="16" t="s">
        <v>135</v>
      </c>
      <c r="U55" s="16" t="s">
        <v>135</v>
      </c>
      <c r="V55" s="16" t="s">
        <v>135</v>
      </c>
      <c r="W55" s="16" t="s">
        <v>135</v>
      </c>
      <c r="X55" s="16" t="s">
        <v>135</v>
      </c>
      <c r="Y55" s="16" t="s">
        <v>135</v>
      </c>
      <c r="Z55" s="16" t="s">
        <v>135</v>
      </c>
      <c r="AA55" s="16" t="s">
        <v>135</v>
      </c>
      <c r="AB55" s="16" t="s">
        <v>135</v>
      </c>
      <c r="AC55" s="16" t="s">
        <v>135</v>
      </c>
      <c r="AD55" s="16" t="s">
        <v>135</v>
      </c>
      <c r="AE55" s="16" t="s">
        <v>135</v>
      </c>
      <c r="AF55" s="16" t="s">
        <v>135</v>
      </c>
      <c r="AG55" s="16" t="s">
        <v>135</v>
      </c>
      <c r="AH55" s="16" t="s">
        <v>135</v>
      </c>
      <c r="AI55" s="16" t="s">
        <v>135</v>
      </c>
      <c r="AJ55" s="16" t="s">
        <v>135</v>
      </c>
      <c r="AK55" s="16" t="s">
        <v>135</v>
      </c>
      <c r="AL55" s="16" t="s">
        <v>135</v>
      </c>
      <c r="AM55" s="16" t="s">
        <v>135</v>
      </c>
      <c r="AN55" s="16" t="s">
        <v>135</v>
      </c>
      <c r="AO55" s="16" t="s">
        <v>135</v>
      </c>
      <c r="AP55" s="16">
        <v>0.93179999999999996</v>
      </c>
      <c r="AQ55" s="16">
        <v>0.97509999999999997</v>
      </c>
      <c r="AR55" s="16">
        <v>1.02</v>
      </c>
      <c r="AS55" s="16">
        <v>1.0660000000000001</v>
      </c>
      <c r="AT55" s="16">
        <v>1.113</v>
      </c>
      <c r="AU55" s="16">
        <v>1.1619999999999999</v>
      </c>
      <c r="AV55" s="16">
        <v>1.2130000000000001</v>
      </c>
      <c r="AW55" s="16">
        <v>1.266</v>
      </c>
      <c r="AX55" s="16">
        <v>1.3220000000000001</v>
      </c>
      <c r="AY55" s="16">
        <v>1.38</v>
      </c>
      <c r="AZ55" s="16">
        <v>1.44</v>
      </c>
      <c r="BA55" s="16">
        <v>1.504</v>
      </c>
      <c r="BB55" s="16">
        <v>1.5720000000000001</v>
      </c>
      <c r="BC55" s="16">
        <v>1.643</v>
      </c>
      <c r="BD55" s="16">
        <v>1.7190000000000001</v>
      </c>
      <c r="BE55" s="16">
        <v>1.8</v>
      </c>
      <c r="BF55" s="16">
        <v>1.887</v>
      </c>
      <c r="BG55" s="16">
        <v>1.98</v>
      </c>
      <c r="BH55" s="16">
        <v>2.081</v>
      </c>
      <c r="BI55" s="16">
        <v>2.19</v>
      </c>
      <c r="BJ55" s="16">
        <v>2.3090000000000002</v>
      </c>
      <c r="BK55" s="16">
        <v>2.44</v>
      </c>
      <c r="BL55" s="16">
        <v>2.585</v>
      </c>
      <c r="BM55" s="16">
        <v>2.7450000000000001</v>
      </c>
      <c r="BN55" s="16">
        <v>2.9249999999999998</v>
      </c>
      <c r="BO55" s="16">
        <v>3.129</v>
      </c>
      <c r="BP55" s="16">
        <v>3.363</v>
      </c>
      <c r="BQ55" s="16">
        <v>3.6339999999999999</v>
      </c>
      <c r="BR55" s="16">
        <v>3.9529999999999998</v>
      </c>
      <c r="BS55" s="16">
        <v>4.3369999999999997</v>
      </c>
      <c r="BT55" s="16">
        <v>4.8099999999999996</v>
      </c>
      <c r="BU55" s="16">
        <v>5.4130000000000003</v>
      </c>
      <c r="BV55" s="16">
        <v>6.2149999999999999</v>
      </c>
      <c r="BW55" s="16">
        <v>7.3579999999999997</v>
      </c>
      <c r="BX55" s="16">
        <v>9.1739999999999995</v>
      </c>
      <c r="BY55" s="16">
        <v>12.74</v>
      </c>
      <c r="BZ55" s="16">
        <v>26.55</v>
      </c>
      <c r="CA55" s="16" t="s">
        <v>134</v>
      </c>
      <c r="CB55" s="16" t="s">
        <v>134</v>
      </c>
      <c r="CC55" s="16" t="s">
        <v>134</v>
      </c>
      <c r="CD55" s="16" t="s">
        <v>134</v>
      </c>
      <c r="CE55" s="16" t="s">
        <v>134</v>
      </c>
      <c r="CF55" s="16" t="s">
        <v>134</v>
      </c>
      <c r="CG55" s="16" t="s">
        <v>134</v>
      </c>
      <c r="CH55" s="16" t="s">
        <v>134</v>
      </c>
      <c r="CI55" s="16" t="s">
        <v>134</v>
      </c>
      <c r="CJ55" s="16" t="s">
        <v>134</v>
      </c>
      <c r="CK55" s="16" t="s">
        <v>134</v>
      </c>
      <c r="CL55" s="16" t="s">
        <v>134</v>
      </c>
      <c r="CM55" s="16" t="s">
        <v>134</v>
      </c>
      <c r="CN55" s="16" t="s">
        <v>134</v>
      </c>
      <c r="CO55" s="16" t="s">
        <v>134</v>
      </c>
      <c r="CP55" s="16" t="s">
        <v>134</v>
      </c>
      <c r="CQ55" s="16" t="s">
        <v>134</v>
      </c>
      <c r="CR55" s="16" t="s">
        <v>134</v>
      </c>
      <c r="CS55" s="16" t="s">
        <v>134</v>
      </c>
      <c r="CT55" s="16" t="s">
        <v>134</v>
      </c>
      <c r="CU55" s="16" t="s">
        <v>134</v>
      </c>
      <c r="CV55" s="16" t="s">
        <v>134</v>
      </c>
      <c r="CW55" s="16" t="s">
        <v>134</v>
      </c>
      <c r="CX55" s="16" t="s">
        <v>134</v>
      </c>
      <c r="CY55" s="16" t="s">
        <v>134</v>
      </c>
      <c r="CZ55" s="16" t="s">
        <v>134</v>
      </c>
    </row>
    <row r="56" spans="2:104">
      <c r="B56" s="28"/>
      <c r="C56" s="14" t="s">
        <v>87</v>
      </c>
      <c r="D56" s="16" t="s">
        <v>135</v>
      </c>
      <c r="E56" s="16" t="s">
        <v>135</v>
      </c>
      <c r="F56" s="16" t="s">
        <v>135</v>
      </c>
      <c r="G56" s="16" t="s">
        <v>135</v>
      </c>
      <c r="H56" s="16" t="s">
        <v>135</v>
      </c>
      <c r="I56" s="16" t="s">
        <v>135</v>
      </c>
      <c r="J56" s="16" t="s">
        <v>135</v>
      </c>
      <c r="K56" s="16" t="s">
        <v>135</v>
      </c>
      <c r="L56" s="16" t="s">
        <v>135</v>
      </c>
      <c r="M56" s="16" t="s">
        <v>135</v>
      </c>
      <c r="N56" s="16" t="s">
        <v>135</v>
      </c>
      <c r="O56" s="16" t="s">
        <v>135</v>
      </c>
      <c r="P56" s="16" t="s">
        <v>135</v>
      </c>
      <c r="Q56" s="16" t="s">
        <v>135</v>
      </c>
      <c r="R56" s="16" t="s">
        <v>135</v>
      </c>
      <c r="S56" s="16" t="s">
        <v>135</v>
      </c>
      <c r="T56" s="16" t="s">
        <v>135</v>
      </c>
      <c r="U56" s="16" t="s">
        <v>135</v>
      </c>
      <c r="V56" s="16" t="s">
        <v>135</v>
      </c>
      <c r="W56" s="16" t="s">
        <v>135</v>
      </c>
      <c r="X56" s="16" t="s">
        <v>135</v>
      </c>
      <c r="Y56" s="16" t="s">
        <v>135</v>
      </c>
      <c r="Z56" s="16" t="s">
        <v>135</v>
      </c>
      <c r="AA56" s="16" t="s">
        <v>135</v>
      </c>
      <c r="AB56" s="16" t="s">
        <v>135</v>
      </c>
      <c r="AC56" s="16" t="s">
        <v>135</v>
      </c>
      <c r="AD56" s="16" t="s">
        <v>135</v>
      </c>
      <c r="AE56" s="16" t="s">
        <v>135</v>
      </c>
      <c r="AF56" s="16" t="s">
        <v>135</v>
      </c>
      <c r="AG56" s="16" t="s">
        <v>135</v>
      </c>
      <c r="AH56" s="16" t="s">
        <v>135</v>
      </c>
      <c r="AI56" s="16" t="s">
        <v>135</v>
      </c>
      <c r="AJ56" s="16" t="s">
        <v>135</v>
      </c>
      <c r="AK56" s="16" t="s">
        <v>135</v>
      </c>
      <c r="AL56" s="16" t="s">
        <v>135</v>
      </c>
      <c r="AM56" s="16" t="s">
        <v>135</v>
      </c>
      <c r="AN56" s="16" t="s">
        <v>135</v>
      </c>
      <c r="AO56" s="16" t="s">
        <v>135</v>
      </c>
      <c r="AP56" s="16" t="s">
        <v>135</v>
      </c>
      <c r="AQ56" s="16" t="s">
        <v>135</v>
      </c>
      <c r="AR56" s="16">
        <v>0.94399999999999995</v>
      </c>
      <c r="AS56" s="16">
        <v>0.98829999999999996</v>
      </c>
      <c r="AT56" s="16">
        <v>1.034</v>
      </c>
      <c r="AU56" s="16">
        <v>1.081</v>
      </c>
      <c r="AV56" s="16">
        <v>1.1299999999999999</v>
      </c>
      <c r="AW56" s="16">
        <v>1.181</v>
      </c>
      <c r="AX56" s="16">
        <v>1.2330000000000001</v>
      </c>
      <c r="AY56" s="16">
        <v>1.288</v>
      </c>
      <c r="AZ56" s="16">
        <v>1.3460000000000001</v>
      </c>
      <c r="BA56" s="16">
        <v>1.4059999999999999</v>
      </c>
      <c r="BB56" s="16">
        <v>1.47</v>
      </c>
      <c r="BC56" s="16">
        <v>1.5369999999999999</v>
      </c>
      <c r="BD56" s="16">
        <v>1.6080000000000001</v>
      </c>
      <c r="BE56" s="16">
        <v>1.6839999999999999</v>
      </c>
      <c r="BF56" s="16">
        <v>1.7649999999999999</v>
      </c>
      <c r="BG56" s="16">
        <v>1.8520000000000001</v>
      </c>
      <c r="BH56" s="16">
        <v>1.9450000000000001</v>
      </c>
      <c r="BI56" s="16">
        <v>2.0459999999999998</v>
      </c>
      <c r="BJ56" s="16">
        <v>2.1560000000000001</v>
      </c>
      <c r="BK56" s="16">
        <v>2.2759999999999998</v>
      </c>
      <c r="BL56" s="16">
        <v>2.4079999999999999</v>
      </c>
      <c r="BM56" s="16">
        <v>2.5539999999999998</v>
      </c>
      <c r="BN56" s="16">
        <v>2.7170000000000001</v>
      </c>
      <c r="BO56" s="16">
        <v>2.9</v>
      </c>
      <c r="BP56" s="16">
        <v>3.109</v>
      </c>
      <c r="BQ56" s="16">
        <v>3.3479999999999999</v>
      </c>
      <c r="BR56" s="16">
        <v>3.6280000000000001</v>
      </c>
      <c r="BS56" s="16">
        <v>3.9590000000000001</v>
      </c>
      <c r="BT56" s="16">
        <v>4.3609999999999998</v>
      </c>
      <c r="BU56" s="16">
        <v>4.8620000000000001</v>
      </c>
      <c r="BV56" s="16">
        <v>5.508</v>
      </c>
      <c r="BW56" s="16">
        <v>6.3879999999999999</v>
      </c>
      <c r="BX56" s="16">
        <v>7.6829999999999998</v>
      </c>
      <c r="BY56" s="16">
        <v>9.8620000000000001</v>
      </c>
      <c r="BZ56" s="16">
        <v>14.78</v>
      </c>
      <c r="CA56" s="16">
        <v>159.1</v>
      </c>
      <c r="CB56" s="16" t="s">
        <v>134</v>
      </c>
      <c r="CC56" s="16" t="s">
        <v>134</v>
      </c>
      <c r="CD56" s="16" t="s">
        <v>134</v>
      </c>
      <c r="CE56" s="16" t="s">
        <v>134</v>
      </c>
      <c r="CF56" s="16" t="s">
        <v>134</v>
      </c>
      <c r="CG56" s="16" t="s">
        <v>134</v>
      </c>
      <c r="CH56" s="16" t="s">
        <v>134</v>
      </c>
      <c r="CI56" s="16" t="s">
        <v>134</v>
      </c>
      <c r="CJ56" s="16" t="s">
        <v>134</v>
      </c>
      <c r="CK56" s="16" t="s">
        <v>134</v>
      </c>
      <c r="CL56" s="16" t="s">
        <v>134</v>
      </c>
      <c r="CM56" s="16" t="s">
        <v>134</v>
      </c>
      <c r="CN56" s="16" t="s">
        <v>134</v>
      </c>
      <c r="CO56" s="16" t="s">
        <v>134</v>
      </c>
      <c r="CP56" s="16" t="s">
        <v>134</v>
      </c>
      <c r="CQ56" s="16" t="s">
        <v>134</v>
      </c>
      <c r="CR56" s="16" t="s">
        <v>134</v>
      </c>
      <c r="CS56" s="16" t="s">
        <v>134</v>
      </c>
      <c r="CT56" s="16" t="s">
        <v>134</v>
      </c>
      <c r="CU56" s="16" t="s">
        <v>134</v>
      </c>
      <c r="CV56" s="16" t="s">
        <v>134</v>
      </c>
      <c r="CW56" s="16" t="s">
        <v>134</v>
      </c>
      <c r="CX56" s="16" t="s">
        <v>134</v>
      </c>
      <c r="CY56" s="16" t="s">
        <v>134</v>
      </c>
      <c r="CZ56" s="16" t="s">
        <v>134</v>
      </c>
    </row>
    <row r="57" spans="2:104">
      <c r="B57" s="28"/>
      <c r="C57" s="14" t="s">
        <v>88</v>
      </c>
      <c r="D57" s="16" t="s">
        <v>135</v>
      </c>
      <c r="E57" s="16" t="s">
        <v>135</v>
      </c>
      <c r="F57" s="16" t="s">
        <v>135</v>
      </c>
      <c r="G57" s="16" t="s">
        <v>135</v>
      </c>
      <c r="H57" s="16" t="s">
        <v>135</v>
      </c>
      <c r="I57" s="16" t="s">
        <v>135</v>
      </c>
      <c r="J57" s="16" t="s">
        <v>135</v>
      </c>
      <c r="K57" s="16" t="s">
        <v>135</v>
      </c>
      <c r="L57" s="16" t="s">
        <v>135</v>
      </c>
      <c r="M57" s="16" t="s">
        <v>135</v>
      </c>
      <c r="N57" s="16" t="s">
        <v>135</v>
      </c>
      <c r="O57" s="16" t="s">
        <v>135</v>
      </c>
      <c r="P57" s="16" t="s">
        <v>135</v>
      </c>
      <c r="Q57" s="16" t="s">
        <v>135</v>
      </c>
      <c r="R57" s="16" t="s">
        <v>135</v>
      </c>
      <c r="S57" s="16" t="s">
        <v>135</v>
      </c>
      <c r="T57" s="16" t="s">
        <v>135</v>
      </c>
      <c r="U57" s="16" t="s">
        <v>135</v>
      </c>
      <c r="V57" s="16" t="s">
        <v>135</v>
      </c>
      <c r="W57" s="16" t="s">
        <v>135</v>
      </c>
      <c r="X57" s="16" t="s">
        <v>135</v>
      </c>
      <c r="Y57" s="16" t="s">
        <v>135</v>
      </c>
      <c r="Z57" s="16" t="s">
        <v>135</v>
      </c>
      <c r="AA57" s="16" t="s">
        <v>135</v>
      </c>
      <c r="AB57" s="16" t="s">
        <v>135</v>
      </c>
      <c r="AC57" s="16" t="s">
        <v>135</v>
      </c>
      <c r="AD57" s="16" t="s">
        <v>135</v>
      </c>
      <c r="AE57" s="16" t="s">
        <v>135</v>
      </c>
      <c r="AF57" s="16" t="s">
        <v>135</v>
      </c>
      <c r="AG57" s="16" t="s">
        <v>135</v>
      </c>
      <c r="AH57" s="16" t="s">
        <v>135</v>
      </c>
      <c r="AI57" s="16" t="s">
        <v>135</v>
      </c>
      <c r="AJ57" s="16" t="s">
        <v>135</v>
      </c>
      <c r="AK57" s="16" t="s">
        <v>135</v>
      </c>
      <c r="AL57" s="16" t="s">
        <v>135</v>
      </c>
      <c r="AM57" s="16" t="s">
        <v>135</v>
      </c>
      <c r="AN57" s="16" t="s">
        <v>135</v>
      </c>
      <c r="AO57" s="16" t="s">
        <v>135</v>
      </c>
      <c r="AP57" s="16" t="s">
        <v>135</v>
      </c>
      <c r="AQ57" s="16" t="s">
        <v>135</v>
      </c>
      <c r="AR57" s="16" t="s">
        <v>135</v>
      </c>
      <c r="AS57" s="16">
        <v>0.91359999999999997</v>
      </c>
      <c r="AT57" s="16">
        <v>0.95760000000000001</v>
      </c>
      <c r="AU57" s="16">
        <v>1.0029999999999999</v>
      </c>
      <c r="AV57" s="16">
        <v>1.05</v>
      </c>
      <c r="AW57" s="16">
        <v>1.0980000000000001</v>
      </c>
      <c r="AX57" s="16">
        <v>1.149</v>
      </c>
      <c r="AY57" s="16">
        <v>1.2010000000000001</v>
      </c>
      <c r="AZ57" s="16">
        <v>1.256</v>
      </c>
      <c r="BA57" s="16">
        <v>1.3129999999999999</v>
      </c>
      <c r="BB57" s="16">
        <v>1.373</v>
      </c>
      <c r="BC57" s="16">
        <v>1.4370000000000001</v>
      </c>
      <c r="BD57" s="16">
        <v>1.504</v>
      </c>
      <c r="BE57" s="16">
        <v>1.575</v>
      </c>
      <c r="BF57" s="16">
        <v>1.65</v>
      </c>
      <c r="BG57" s="16">
        <v>1.7310000000000001</v>
      </c>
      <c r="BH57" s="16">
        <v>1.8180000000000001</v>
      </c>
      <c r="BI57" s="16">
        <v>1.9119999999999999</v>
      </c>
      <c r="BJ57" s="16">
        <v>2.0129999999999999</v>
      </c>
      <c r="BK57" s="16">
        <v>2.1240000000000001</v>
      </c>
      <c r="BL57" s="16">
        <v>2.2450000000000001</v>
      </c>
      <c r="BM57" s="16">
        <v>2.3780000000000001</v>
      </c>
      <c r="BN57" s="16">
        <v>2.5259999999999998</v>
      </c>
      <c r="BO57" s="16">
        <v>2.6909999999999998</v>
      </c>
      <c r="BP57" s="16">
        <v>2.8780000000000001</v>
      </c>
      <c r="BQ57" s="16">
        <v>3.0910000000000002</v>
      </c>
      <c r="BR57" s="16">
        <v>3.3380000000000001</v>
      </c>
      <c r="BS57" s="16">
        <v>3.6269999999999998</v>
      </c>
      <c r="BT57" s="16">
        <v>3.972</v>
      </c>
      <c r="BU57" s="16">
        <v>4.3940000000000001</v>
      </c>
      <c r="BV57" s="16">
        <v>4.9269999999999996</v>
      </c>
      <c r="BW57" s="16">
        <v>5.6269999999999998</v>
      </c>
      <c r="BX57" s="16">
        <v>6.6020000000000003</v>
      </c>
      <c r="BY57" s="16">
        <v>8.0960000000000001</v>
      </c>
      <c r="BZ57" s="16">
        <v>10.81</v>
      </c>
      <c r="CA57" s="16">
        <v>18.510000000000002</v>
      </c>
      <c r="CB57" s="16" t="s">
        <v>134</v>
      </c>
      <c r="CC57" s="16" t="s">
        <v>134</v>
      </c>
      <c r="CD57" s="16" t="s">
        <v>134</v>
      </c>
      <c r="CE57" s="16" t="s">
        <v>134</v>
      </c>
      <c r="CF57" s="16" t="s">
        <v>134</v>
      </c>
      <c r="CG57" s="16" t="s">
        <v>134</v>
      </c>
      <c r="CH57" s="16" t="s">
        <v>134</v>
      </c>
      <c r="CI57" s="16" t="s">
        <v>134</v>
      </c>
      <c r="CJ57" s="16" t="s">
        <v>134</v>
      </c>
      <c r="CK57" s="16" t="s">
        <v>134</v>
      </c>
      <c r="CL57" s="16" t="s">
        <v>134</v>
      </c>
      <c r="CM57" s="16" t="s">
        <v>134</v>
      </c>
      <c r="CN57" s="16" t="s">
        <v>134</v>
      </c>
      <c r="CO57" s="16" t="s">
        <v>134</v>
      </c>
      <c r="CP57" s="16" t="s">
        <v>134</v>
      </c>
      <c r="CQ57" s="16" t="s">
        <v>134</v>
      </c>
      <c r="CR57" s="16" t="s">
        <v>134</v>
      </c>
      <c r="CS57" s="16" t="s">
        <v>134</v>
      </c>
      <c r="CT57" s="16" t="s">
        <v>134</v>
      </c>
      <c r="CU57" s="16" t="s">
        <v>134</v>
      </c>
      <c r="CV57" s="16" t="s">
        <v>134</v>
      </c>
      <c r="CW57" s="16" t="s">
        <v>134</v>
      </c>
      <c r="CX57" s="16" t="s">
        <v>134</v>
      </c>
      <c r="CY57" s="16" t="s">
        <v>134</v>
      </c>
      <c r="CZ57" s="16" t="s">
        <v>134</v>
      </c>
    </row>
    <row r="58" spans="2:104">
      <c r="B58" s="28"/>
      <c r="C58" s="14" t="s">
        <v>89</v>
      </c>
      <c r="D58" s="16" t="s">
        <v>135</v>
      </c>
      <c r="E58" s="16" t="s">
        <v>135</v>
      </c>
      <c r="F58" s="16" t="s">
        <v>135</v>
      </c>
      <c r="G58" s="16" t="s">
        <v>135</v>
      </c>
      <c r="H58" s="16" t="s">
        <v>135</v>
      </c>
      <c r="I58" s="16" t="s">
        <v>135</v>
      </c>
      <c r="J58" s="16" t="s">
        <v>135</v>
      </c>
      <c r="K58" s="16" t="s">
        <v>135</v>
      </c>
      <c r="L58" s="16" t="s">
        <v>135</v>
      </c>
      <c r="M58" s="16" t="s">
        <v>135</v>
      </c>
      <c r="N58" s="16" t="s">
        <v>135</v>
      </c>
      <c r="O58" s="16" t="s">
        <v>135</v>
      </c>
      <c r="P58" s="16" t="s">
        <v>135</v>
      </c>
      <c r="Q58" s="16" t="s">
        <v>135</v>
      </c>
      <c r="R58" s="16" t="s">
        <v>135</v>
      </c>
      <c r="S58" s="16" t="s">
        <v>135</v>
      </c>
      <c r="T58" s="16" t="s">
        <v>135</v>
      </c>
      <c r="U58" s="16" t="s">
        <v>135</v>
      </c>
      <c r="V58" s="16" t="s">
        <v>135</v>
      </c>
      <c r="W58" s="16" t="s">
        <v>135</v>
      </c>
      <c r="X58" s="16" t="s">
        <v>135</v>
      </c>
      <c r="Y58" s="16" t="s">
        <v>135</v>
      </c>
      <c r="Z58" s="16" t="s">
        <v>135</v>
      </c>
      <c r="AA58" s="16" t="s">
        <v>135</v>
      </c>
      <c r="AB58" s="16" t="s">
        <v>135</v>
      </c>
      <c r="AC58" s="16" t="s">
        <v>135</v>
      </c>
      <c r="AD58" s="16" t="s">
        <v>135</v>
      </c>
      <c r="AE58" s="16" t="s">
        <v>135</v>
      </c>
      <c r="AF58" s="16" t="s">
        <v>135</v>
      </c>
      <c r="AG58" s="16" t="s">
        <v>135</v>
      </c>
      <c r="AH58" s="16" t="s">
        <v>135</v>
      </c>
      <c r="AI58" s="16" t="s">
        <v>135</v>
      </c>
      <c r="AJ58" s="16" t="s">
        <v>135</v>
      </c>
      <c r="AK58" s="16" t="s">
        <v>135</v>
      </c>
      <c r="AL58" s="16" t="s">
        <v>135</v>
      </c>
      <c r="AM58" s="16" t="s">
        <v>135</v>
      </c>
      <c r="AN58" s="16" t="s">
        <v>135</v>
      </c>
      <c r="AO58" s="16" t="s">
        <v>135</v>
      </c>
      <c r="AP58" s="16" t="s">
        <v>135</v>
      </c>
      <c r="AQ58" s="16" t="s">
        <v>135</v>
      </c>
      <c r="AR58" s="16" t="s">
        <v>135</v>
      </c>
      <c r="AS58" s="16" t="s">
        <v>135</v>
      </c>
      <c r="AT58" s="16">
        <v>0.88380000000000003</v>
      </c>
      <c r="AU58" s="16">
        <v>0.92759999999999998</v>
      </c>
      <c r="AV58" s="16">
        <v>0.97270000000000001</v>
      </c>
      <c r="AW58" s="16">
        <v>1.0189999999999999</v>
      </c>
      <c r="AX58" s="16">
        <v>1.0680000000000001</v>
      </c>
      <c r="AY58" s="16">
        <v>1.1180000000000001</v>
      </c>
      <c r="AZ58" s="16">
        <v>1.17</v>
      </c>
      <c r="BA58" s="16">
        <v>1.224</v>
      </c>
      <c r="BB58" s="16">
        <v>1.2809999999999999</v>
      </c>
      <c r="BC58" s="16">
        <v>1.341</v>
      </c>
      <c r="BD58" s="16">
        <v>1.4039999999999999</v>
      </c>
      <c r="BE58" s="16">
        <v>1.4710000000000001</v>
      </c>
      <c r="BF58" s="16">
        <v>1.542</v>
      </c>
      <c r="BG58" s="16">
        <v>1.6180000000000001</v>
      </c>
      <c r="BH58" s="16">
        <v>1.6990000000000001</v>
      </c>
      <c r="BI58" s="16">
        <v>1.786</v>
      </c>
      <c r="BJ58" s="16">
        <v>1.88</v>
      </c>
      <c r="BK58" s="16">
        <v>1.982</v>
      </c>
      <c r="BL58" s="16">
        <v>2.093</v>
      </c>
      <c r="BM58" s="16">
        <v>2.2149999999999999</v>
      </c>
      <c r="BN58" s="16">
        <v>2.3490000000000002</v>
      </c>
      <c r="BO58" s="16">
        <v>2.4990000000000001</v>
      </c>
      <c r="BP58" s="16">
        <v>2.6680000000000001</v>
      </c>
      <c r="BQ58" s="16">
        <v>2.859</v>
      </c>
      <c r="BR58" s="16">
        <v>3.077</v>
      </c>
      <c r="BS58" s="16">
        <v>3.331</v>
      </c>
      <c r="BT58" s="16">
        <v>3.6309999999999998</v>
      </c>
      <c r="BU58" s="16">
        <v>3.992</v>
      </c>
      <c r="BV58" s="16">
        <v>4.4379999999999997</v>
      </c>
      <c r="BW58" s="16">
        <v>5.0090000000000003</v>
      </c>
      <c r="BX58" s="16">
        <v>5.7729999999999997</v>
      </c>
      <c r="BY58" s="16">
        <v>6.8689999999999998</v>
      </c>
      <c r="BZ58" s="16">
        <v>8.6340000000000003</v>
      </c>
      <c r="CA58" s="16">
        <v>12.21</v>
      </c>
      <c r="CB58" s="16">
        <v>28.5</v>
      </c>
      <c r="CC58" s="16" t="s">
        <v>134</v>
      </c>
      <c r="CD58" s="16" t="s">
        <v>134</v>
      </c>
      <c r="CE58" s="16" t="s">
        <v>134</v>
      </c>
      <c r="CF58" s="16" t="s">
        <v>134</v>
      </c>
      <c r="CG58" s="16" t="s">
        <v>134</v>
      </c>
      <c r="CH58" s="16" t="s">
        <v>134</v>
      </c>
      <c r="CI58" s="16" t="s">
        <v>134</v>
      </c>
      <c r="CJ58" s="16" t="s">
        <v>134</v>
      </c>
      <c r="CK58" s="16" t="s">
        <v>134</v>
      </c>
      <c r="CL58" s="16" t="s">
        <v>134</v>
      </c>
      <c r="CM58" s="16" t="s">
        <v>134</v>
      </c>
      <c r="CN58" s="16" t="s">
        <v>134</v>
      </c>
      <c r="CO58" s="16" t="s">
        <v>134</v>
      </c>
      <c r="CP58" s="16" t="s">
        <v>134</v>
      </c>
      <c r="CQ58" s="16" t="s">
        <v>134</v>
      </c>
      <c r="CR58" s="16" t="s">
        <v>134</v>
      </c>
      <c r="CS58" s="16" t="s">
        <v>134</v>
      </c>
      <c r="CT58" s="16" t="s">
        <v>134</v>
      </c>
      <c r="CU58" s="16" t="s">
        <v>134</v>
      </c>
      <c r="CV58" s="16" t="s">
        <v>134</v>
      </c>
      <c r="CW58" s="16" t="s">
        <v>134</v>
      </c>
      <c r="CX58" s="16" t="s">
        <v>134</v>
      </c>
      <c r="CY58" s="16" t="s">
        <v>134</v>
      </c>
      <c r="CZ58" s="16" t="s">
        <v>134</v>
      </c>
    </row>
    <row r="59" spans="2:104">
      <c r="B59" s="28"/>
      <c r="C59" s="14" t="s">
        <v>90</v>
      </c>
      <c r="D59" s="16" t="s">
        <v>135</v>
      </c>
      <c r="E59" s="16" t="s">
        <v>135</v>
      </c>
      <c r="F59" s="16" t="s">
        <v>135</v>
      </c>
      <c r="G59" s="16" t="s">
        <v>135</v>
      </c>
      <c r="H59" s="16" t="s">
        <v>135</v>
      </c>
      <c r="I59" s="16" t="s">
        <v>135</v>
      </c>
      <c r="J59" s="16" t="s">
        <v>135</v>
      </c>
      <c r="K59" s="16" t="s">
        <v>135</v>
      </c>
      <c r="L59" s="16" t="s">
        <v>135</v>
      </c>
      <c r="M59" s="16" t="s">
        <v>135</v>
      </c>
      <c r="N59" s="16" t="s">
        <v>135</v>
      </c>
      <c r="O59" s="16" t="s">
        <v>135</v>
      </c>
      <c r="P59" s="16" t="s">
        <v>135</v>
      </c>
      <c r="Q59" s="16" t="s">
        <v>135</v>
      </c>
      <c r="R59" s="16" t="s">
        <v>135</v>
      </c>
      <c r="S59" s="16" t="s">
        <v>135</v>
      </c>
      <c r="T59" s="16" t="s">
        <v>135</v>
      </c>
      <c r="U59" s="16" t="s">
        <v>135</v>
      </c>
      <c r="V59" s="16" t="s">
        <v>135</v>
      </c>
      <c r="W59" s="16" t="s">
        <v>135</v>
      </c>
      <c r="X59" s="16" t="s">
        <v>135</v>
      </c>
      <c r="Y59" s="16" t="s">
        <v>135</v>
      </c>
      <c r="Z59" s="16" t="s">
        <v>135</v>
      </c>
      <c r="AA59" s="16" t="s">
        <v>135</v>
      </c>
      <c r="AB59" s="16" t="s">
        <v>135</v>
      </c>
      <c r="AC59" s="16" t="s">
        <v>135</v>
      </c>
      <c r="AD59" s="16" t="s">
        <v>135</v>
      </c>
      <c r="AE59" s="16" t="s">
        <v>135</v>
      </c>
      <c r="AF59" s="16" t="s">
        <v>135</v>
      </c>
      <c r="AG59" s="16" t="s">
        <v>135</v>
      </c>
      <c r="AH59" s="16" t="s">
        <v>135</v>
      </c>
      <c r="AI59" s="16" t="s">
        <v>135</v>
      </c>
      <c r="AJ59" s="16" t="s">
        <v>135</v>
      </c>
      <c r="AK59" s="16" t="s">
        <v>135</v>
      </c>
      <c r="AL59" s="16" t="s">
        <v>135</v>
      </c>
      <c r="AM59" s="16" t="s">
        <v>135</v>
      </c>
      <c r="AN59" s="16" t="s">
        <v>135</v>
      </c>
      <c r="AO59" s="16" t="s">
        <v>135</v>
      </c>
      <c r="AP59" s="16" t="s">
        <v>135</v>
      </c>
      <c r="AQ59" s="16" t="s">
        <v>135</v>
      </c>
      <c r="AR59" s="16" t="s">
        <v>135</v>
      </c>
      <c r="AS59" s="16" t="s">
        <v>135</v>
      </c>
      <c r="AT59" s="16" t="s">
        <v>135</v>
      </c>
      <c r="AU59" s="16">
        <v>0.85470000000000002</v>
      </c>
      <c r="AV59" s="16">
        <v>0.8982</v>
      </c>
      <c r="AW59" s="16">
        <v>0.94310000000000005</v>
      </c>
      <c r="AX59" s="16">
        <v>0.98939999999999995</v>
      </c>
      <c r="AY59" s="16">
        <v>1.0369999999999999</v>
      </c>
      <c r="AZ59" s="16">
        <v>1.087</v>
      </c>
      <c r="BA59" s="16">
        <v>1.139</v>
      </c>
      <c r="BB59" s="16">
        <v>1.1930000000000001</v>
      </c>
      <c r="BC59" s="16">
        <v>1.25</v>
      </c>
      <c r="BD59" s="16">
        <v>1.31</v>
      </c>
      <c r="BE59" s="16">
        <v>1.373</v>
      </c>
      <c r="BF59" s="16">
        <v>1.44</v>
      </c>
      <c r="BG59" s="16">
        <v>1.5109999999999999</v>
      </c>
      <c r="BH59" s="16">
        <v>1.5860000000000001</v>
      </c>
      <c r="BI59" s="16">
        <v>1.667</v>
      </c>
      <c r="BJ59" s="16">
        <v>1.754</v>
      </c>
      <c r="BK59" s="16">
        <v>1.849</v>
      </c>
      <c r="BL59" s="16">
        <v>1.9510000000000001</v>
      </c>
      <c r="BM59" s="16">
        <v>2.0630000000000002</v>
      </c>
      <c r="BN59" s="16">
        <v>2.1859999999999999</v>
      </c>
      <c r="BO59" s="16">
        <v>2.323</v>
      </c>
      <c r="BP59" s="16">
        <v>2.4750000000000001</v>
      </c>
      <c r="BQ59" s="16">
        <v>2.6469999999999998</v>
      </c>
      <c r="BR59" s="16">
        <v>2.8420000000000001</v>
      </c>
      <c r="BS59" s="16">
        <v>3.0670000000000002</v>
      </c>
      <c r="BT59" s="16">
        <v>3.3290000000000002</v>
      </c>
      <c r="BU59" s="16">
        <v>3.641</v>
      </c>
      <c r="BV59" s="16">
        <v>4.0199999999999996</v>
      </c>
      <c r="BW59" s="16">
        <v>4.4939999999999998</v>
      </c>
      <c r="BX59" s="16">
        <v>5.1100000000000003</v>
      </c>
      <c r="BY59" s="16">
        <v>5.952</v>
      </c>
      <c r="BZ59" s="16">
        <v>7.2050000000000001</v>
      </c>
      <c r="CA59" s="16">
        <v>9.3559999999999999</v>
      </c>
      <c r="CB59" s="16">
        <v>14.47</v>
      </c>
      <c r="CC59" s="16" t="s">
        <v>134</v>
      </c>
      <c r="CD59" s="16" t="s">
        <v>134</v>
      </c>
      <c r="CE59" s="16" t="s">
        <v>134</v>
      </c>
      <c r="CF59" s="16" t="s">
        <v>134</v>
      </c>
      <c r="CG59" s="16" t="s">
        <v>134</v>
      </c>
      <c r="CH59" s="16" t="s">
        <v>134</v>
      </c>
      <c r="CI59" s="16" t="s">
        <v>134</v>
      </c>
      <c r="CJ59" s="16" t="s">
        <v>134</v>
      </c>
      <c r="CK59" s="16" t="s">
        <v>134</v>
      </c>
      <c r="CL59" s="16" t="s">
        <v>134</v>
      </c>
      <c r="CM59" s="16" t="s">
        <v>134</v>
      </c>
      <c r="CN59" s="16" t="s">
        <v>134</v>
      </c>
      <c r="CO59" s="16" t="s">
        <v>134</v>
      </c>
      <c r="CP59" s="16" t="s">
        <v>134</v>
      </c>
      <c r="CQ59" s="16" t="s">
        <v>134</v>
      </c>
      <c r="CR59" s="16" t="s">
        <v>134</v>
      </c>
      <c r="CS59" s="16" t="s">
        <v>134</v>
      </c>
      <c r="CT59" s="16" t="s">
        <v>134</v>
      </c>
      <c r="CU59" s="16" t="s">
        <v>134</v>
      </c>
      <c r="CV59" s="16" t="s">
        <v>134</v>
      </c>
      <c r="CW59" s="16" t="s">
        <v>134</v>
      </c>
      <c r="CX59" s="16" t="s">
        <v>134</v>
      </c>
      <c r="CY59" s="16" t="s">
        <v>134</v>
      </c>
      <c r="CZ59" s="16" t="s">
        <v>134</v>
      </c>
    </row>
    <row r="60" spans="2:104">
      <c r="B60" s="28"/>
      <c r="C60" s="14" t="s">
        <v>91</v>
      </c>
      <c r="D60" s="16" t="s">
        <v>135</v>
      </c>
      <c r="E60" s="16" t="s">
        <v>135</v>
      </c>
      <c r="F60" s="16" t="s">
        <v>135</v>
      </c>
      <c r="G60" s="16" t="s">
        <v>135</v>
      </c>
      <c r="H60" s="16" t="s">
        <v>135</v>
      </c>
      <c r="I60" s="16" t="s">
        <v>135</v>
      </c>
      <c r="J60" s="16" t="s">
        <v>135</v>
      </c>
      <c r="K60" s="16" t="s">
        <v>135</v>
      </c>
      <c r="L60" s="16" t="s">
        <v>135</v>
      </c>
      <c r="M60" s="16" t="s">
        <v>135</v>
      </c>
      <c r="N60" s="16" t="s">
        <v>135</v>
      </c>
      <c r="O60" s="16" t="s">
        <v>135</v>
      </c>
      <c r="P60" s="16" t="s">
        <v>135</v>
      </c>
      <c r="Q60" s="16" t="s">
        <v>135</v>
      </c>
      <c r="R60" s="16" t="s">
        <v>135</v>
      </c>
      <c r="S60" s="16" t="s">
        <v>135</v>
      </c>
      <c r="T60" s="16" t="s">
        <v>135</v>
      </c>
      <c r="U60" s="16" t="s">
        <v>135</v>
      </c>
      <c r="V60" s="16" t="s">
        <v>135</v>
      </c>
      <c r="W60" s="16" t="s">
        <v>135</v>
      </c>
      <c r="X60" s="16" t="s">
        <v>135</v>
      </c>
      <c r="Y60" s="16" t="s">
        <v>135</v>
      </c>
      <c r="Z60" s="16" t="s">
        <v>135</v>
      </c>
      <c r="AA60" s="16" t="s">
        <v>135</v>
      </c>
      <c r="AB60" s="16" t="s">
        <v>135</v>
      </c>
      <c r="AC60" s="16" t="s">
        <v>135</v>
      </c>
      <c r="AD60" s="16" t="s">
        <v>135</v>
      </c>
      <c r="AE60" s="16" t="s">
        <v>135</v>
      </c>
      <c r="AF60" s="16" t="s">
        <v>135</v>
      </c>
      <c r="AG60" s="16" t="s">
        <v>135</v>
      </c>
      <c r="AH60" s="16" t="s">
        <v>135</v>
      </c>
      <c r="AI60" s="16" t="s">
        <v>135</v>
      </c>
      <c r="AJ60" s="16" t="s">
        <v>135</v>
      </c>
      <c r="AK60" s="16" t="s">
        <v>135</v>
      </c>
      <c r="AL60" s="16" t="s">
        <v>135</v>
      </c>
      <c r="AM60" s="16" t="s">
        <v>135</v>
      </c>
      <c r="AN60" s="16" t="s">
        <v>135</v>
      </c>
      <c r="AO60" s="16" t="s">
        <v>135</v>
      </c>
      <c r="AP60" s="16" t="s">
        <v>135</v>
      </c>
      <c r="AQ60" s="16" t="s">
        <v>135</v>
      </c>
      <c r="AR60" s="16" t="s">
        <v>135</v>
      </c>
      <c r="AS60" s="16" t="s">
        <v>135</v>
      </c>
      <c r="AT60" s="16" t="s">
        <v>135</v>
      </c>
      <c r="AU60" s="16" t="s">
        <v>135</v>
      </c>
      <c r="AV60" s="16">
        <v>0.82599999999999996</v>
      </c>
      <c r="AW60" s="16">
        <v>0.86939999999999995</v>
      </c>
      <c r="AX60" s="16">
        <v>0.91400000000000003</v>
      </c>
      <c r="AY60" s="16">
        <v>0.96020000000000005</v>
      </c>
      <c r="AZ60" s="16">
        <v>1.008</v>
      </c>
      <c r="BA60" s="16">
        <v>1.0580000000000001</v>
      </c>
      <c r="BB60" s="16">
        <v>1.109</v>
      </c>
      <c r="BC60" s="16">
        <v>1.163</v>
      </c>
      <c r="BD60" s="16">
        <v>1.22</v>
      </c>
      <c r="BE60" s="16">
        <v>1.2789999999999999</v>
      </c>
      <c r="BF60" s="16">
        <v>1.3420000000000001</v>
      </c>
      <c r="BG60" s="16">
        <v>1.409</v>
      </c>
      <c r="BH60" s="16">
        <v>1.48</v>
      </c>
      <c r="BI60" s="16">
        <v>1.5549999999999999</v>
      </c>
      <c r="BJ60" s="16">
        <v>1.637</v>
      </c>
      <c r="BK60" s="16">
        <v>1.724</v>
      </c>
      <c r="BL60" s="16">
        <v>1.819</v>
      </c>
      <c r="BM60" s="16">
        <v>1.9219999999999999</v>
      </c>
      <c r="BN60" s="16">
        <v>2.0350000000000001</v>
      </c>
      <c r="BO60" s="16">
        <v>2.16</v>
      </c>
      <c r="BP60" s="16">
        <v>2.298</v>
      </c>
      <c r="BQ60" s="16">
        <v>2.4529999999999998</v>
      </c>
      <c r="BR60" s="16">
        <v>2.6280000000000001</v>
      </c>
      <c r="BS60" s="16">
        <v>2.8279999999999998</v>
      </c>
      <c r="BT60" s="16">
        <v>3.06</v>
      </c>
      <c r="BU60" s="16">
        <v>3.3319999999999999</v>
      </c>
      <c r="BV60" s="16">
        <v>3.6579999999999999</v>
      </c>
      <c r="BW60" s="16">
        <v>4.0579999999999998</v>
      </c>
      <c r="BX60" s="16">
        <v>4.5650000000000004</v>
      </c>
      <c r="BY60" s="16">
        <v>5.234</v>
      </c>
      <c r="BZ60" s="16">
        <v>6.1749999999999998</v>
      </c>
      <c r="CA60" s="16">
        <v>7.6369999999999996</v>
      </c>
      <c r="CB60" s="16">
        <v>10.37</v>
      </c>
      <c r="CC60" s="16">
        <v>18.98</v>
      </c>
      <c r="CD60" s="16" t="s">
        <v>134</v>
      </c>
      <c r="CE60" s="16" t="s">
        <v>134</v>
      </c>
      <c r="CF60" s="16" t="s">
        <v>134</v>
      </c>
      <c r="CG60" s="16" t="s">
        <v>134</v>
      </c>
      <c r="CH60" s="16" t="s">
        <v>134</v>
      </c>
      <c r="CI60" s="16" t="s">
        <v>134</v>
      </c>
      <c r="CJ60" s="16" t="s">
        <v>134</v>
      </c>
      <c r="CK60" s="16" t="s">
        <v>134</v>
      </c>
      <c r="CL60" s="16" t="s">
        <v>134</v>
      </c>
      <c r="CM60" s="16" t="s">
        <v>134</v>
      </c>
      <c r="CN60" s="16" t="s">
        <v>134</v>
      </c>
      <c r="CO60" s="16" t="s">
        <v>134</v>
      </c>
      <c r="CP60" s="16" t="s">
        <v>134</v>
      </c>
      <c r="CQ60" s="16" t="s">
        <v>134</v>
      </c>
      <c r="CR60" s="16" t="s">
        <v>134</v>
      </c>
      <c r="CS60" s="16" t="s">
        <v>134</v>
      </c>
      <c r="CT60" s="16" t="s">
        <v>134</v>
      </c>
      <c r="CU60" s="16" t="s">
        <v>134</v>
      </c>
      <c r="CV60" s="16" t="s">
        <v>134</v>
      </c>
      <c r="CW60" s="16" t="s">
        <v>134</v>
      </c>
      <c r="CX60" s="16" t="s">
        <v>134</v>
      </c>
      <c r="CY60" s="16" t="s">
        <v>134</v>
      </c>
      <c r="CZ60" s="16" t="s">
        <v>134</v>
      </c>
    </row>
    <row r="61" spans="2:104">
      <c r="B61" s="28"/>
      <c r="C61" s="14" t="s">
        <v>92</v>
      </c>
      <c r="D61" s="16" t="s">
        <v>135</v>
      </c>
      <c r="E61" s="16" t="s">
        <v>135</v>
      </c>
      <c r="F61" s="16" t="s">
        <v>135</v>
      </c>
      <c r="G61" s="16" t="s">
        <v>135</v>
      </c>
      <c r="H61" s="16" t="s">
        <v>135</v>
      </c>
      <c r="I61" s="16" t="s">
        <v>135</v>
      </c>
      <c r="J61" s="16" t="s">
        <v>135</v>
      </c>
      <c r="K61" s="16" t="s">
        <v>135</v>
      </c>
      <c r="L61" s="16" t="s">
        <v>135</v>
      </c>
      <c r="M61" s="16" t="s">
        <v>135</v>
      </c>
      <c r="N61" s="16" t="s">
        <v>135</v>
      </c>
      <c r="O61" s="16" t="s">
        <v>135</v>
      </c>
      <c r="P61" s="16" t="s">
        <v>135</v>
      </c>
      <c r="Q61" s="16" t="s">
        <v>135</v>
      </c>
      <c r="R61" s="16" t="s">
        <v>135</v>
      </c>
      <c r="S61" s="16" t="s">
        <v>135</v>
      </c>
      <c r="T61" s="16" t="s">
        <v>135</v>
      </c>
      <c r="U61" s="16" t="s">
        <v>135</v>
      </c>
      <c r="V61" s="16" t="s">
        <v>135</v>
      </c>
      <c r="W61" s="16" t="s">
        <v>135</v>
      </c>
      <c r="X61" s="16" t="s">
        <v>135</v>
      </c>
      <c r="Y61" s="16" t="s">
        <v>135</v>
      </c>
      <c r="Z61" s="16" t="s">
        <v>135</v>
      </c>
      <c r="AA61" s="16" t="s">
        <v>135</v>
      </c>
      <c r="AB61" s="16" t="s">
        <v>135</v>
      </c>
      <c r="AC61" s="16" t="s">
        <v>135</v>
      </c>
      <c r="AD61" s="16" t="s">
        <v>135</v>
      </c>
      <c r="AE61" s="16" t="s">
        <v>135</v>
      </c>
      <c r="AF61" s="16" t="s">
        <v>135</v>
      </c>
      <c r="AG61" s="16" t="s">
        <v>135</v>
      </c>
      <c r="AH61" s="16" t="s">
        <v>135</v>
      </c>
      <c r="AI61" s="16" t="s">
        <v>135</v>
      </c>
      <c r="AJ61" s="16" t="s">
        <v>135</v>
      </c>
      <c r="AK61" s="16" t="s">
        <v>135</v>
      </c>
      <c r="AL61" s="16" t="s">
        <v>135</v>
      </c>
      <c r="AM61" s="16" t="s">
        <v>135</v>
      </c>
      <c r="AN61" s="16" t="s">
        <v>135</v>
      </c>
      <c r="AO61" s="16" t="s">
        <v>135</v>
      </c>
      <c r="AP61" s="16" t="s">
        <v>135</v>
      </c>
      <c r="AQ61" s="16" t="s">
        <v>135</v>
      </c>
      <c r="AR61" s="16" t="s">
        <v>135</v>
      </c>
      <c r="AS61" s="16" t="s">
        <v>135</v>
      </c>
      <c r="AT61" s="16" t="s">
        <v>135</v>
      </c>
      <c r="AU61" s="16" t="s">
        <v>135</v>
      </c>
      <c r="AV61" s="16" t="s">
        <v>135</v>
      </c>
      <c r="AW61" s="16">
        <v>0.79779999999999995</v>
      </c>
      <c r="AX61" s="16">
        <v>0.84099999999999997</v>
      </c>
      <c r="AY61" s="16">
        <v>0.88549999999999995</v>
      </c>
      <c r="AZ61" s="16">
        <v>0.93149999999999999</v>
      </c>
      <c r="BA61" s="16">
        <v>0.97909999999999997</v>
      </c>
      <c r="BB61" s="16">
        <v>1.0289999999999999</v>
      </c>
      <c r="BC61" s="16">
        <v>1.08</v>
      </c>
      <c r="BD61" s="16">
        <v>1.1339999999999999</v>
      </c>
      <c r="BE61" s="16">
        <v>1.19</v>
      </c>
      <c r="BF61" s="16">
        <v>1.25</v>
      </c>
      <c r="BG61" s="16">
        <v>1.3120000000000001</v>
      </c>
      <c r="BH61" s="16">
        <v>1.379</v>
      </c>
      <c r="BI61" s="16">
        <v>1.45</v>
      </c>
      <c r="BJ61" s="16">
        <v>1.526</v>
      </c>
      <c r="BK61" s="16">
        <v>1.607</v>
      </c>
      <c r="BL61" s="16">
        <v>1.6950000000000001</v>
      </c>
      <c r="BM61" s="16">
        <v>1.79</v>
      </c>
      <c r="BN61" s="16">
        <v>1.8939999999999999</v>
      </c>
      <c r="BO61" s="16">
        <v>2.008</v>
      </c>
      <c r="BP61" s="16">
        <v>2.1349999999999998</v>
      </c>
      <c r="BQ61" s="16">
        <v>2.2749999999999999</v>
      </c>
      <c r="BR61" s="16">
        <v>2.4329999999999998</v>
      </c>
      <c r="BS61" s="16">
        <v>2.6120000000000001</v>
      </c>
      <c r="BT61" s="16">
        <v>2.8180000000000001</v>
      </c>
      <c r="BU61" s="16">
        <v>3.0569999999999999</v>
      </c>
      <c r="BV61" s="16">
        <v>3.34</v>
      </c>
      <c r="BW61" s="16">
        <v>3.6819999999999999</v>
      </c>
      <c r="BX61" s="16">
        <v>4.1059999999999999</v>
      </c>
      <c r="BY61" s="16">
        <v>4.6509999999999998</v>
      </c>
      <c r="BZ61" s="16">
        <v>5.3860000000000001</v>
      </c>
      <c r="CA61" s="16">
        <v>6.4530000000000003</v>
      </c>
      <c r="CB61" s="16">
        <v>8.2050000000000001</v>
      </c>
      <c r="CC61" s="16">
        <v>11.92</v>
      </c>
      <c r="CD61" s="16">
        <v>35.72</v>
      </c>
      <c r="CE61" s="16" t="s">
        <v>134</v>
      </c>
      <c r="CF61" s="16" t="s">
        <v>134</v>
      </c>
      <c r="CG61" s="16" t="s">
        <v>134</v>
      </c>
      <c r="CH61" s="16" t="s">
        <v>134</v>
      </c>
      <c r="CI61" s="16" t="s">
        <v>134</v>
      </c>
      <c r="CJ61" s="16" t="s">
        <v>134</v>
      </c>
      <c r="CK61" s="16" t="s">
        <v>134</v>
      </c>
      <c r="CL61" s="16" t="s">
        <v>134</v>
      </c>
      <c r="CM61" s="16" t="s">
        <v>134</v>
      </c>
      <c r="CN61" s="16" t="s">
        <v>134</v>
      </c>
      <c r="CO61" s="16" t="s">
        <v>134</v>
      </c>
      <c r="CP61" s="16" t="s">
        <v>134</v>
      </c>
      <c r="CQ61" s="16" t="s">
        <v>134</v>
      </c>
      <c r="CR61" s="16" t="s">
        <v>134</v>
      </c>
      <c r="CS61" s="16" t="s">
        <v>134</v>
      </c>
      <c r="CT61" s="16" t="s">
        <v>134</v>
      </c>
      <c r="CU61" s="16" t="s">
        <v>134</v>
      </c>
      <c r="CV61" s="16" t="s">
        <v>134</v>
      </c>
      <c r="CW61" s="16" t="s">
        <v>134</v>
      </c>
      <c r="CX61" s="16" t="s">
        <v>134</v>
      </c>
      <c r="CY61" s="16" t="s">
        <v>134</v>
      </c>
      <c r="CZ61" s="16" t="s">
        <v>134</v>
      </c>
    </row>
    <row r="62" spans="2:104">
      <c r="B62" s="28"/>
      <c r="C62" s="14" t="s">
        <v>93</v>
      </c>
      <c r="D62" s="16" t="s">
        <v>135</v>
      </c>
      <c r="E62" s="16" t="s">
        <v>135</v>
      </c>
      <c r="F62" s="16" t="s">
        <v>135</v>
      </c>
      <c r="G62" s="16" t="s">
        <v>135</v>
      </c>
      <c r="H62" s="16" t="s">
        <v>135</v>
      </c>
      <c r="I62" s="16" t="s">
        <v>135</v>
      </c>
      <c r="J62" s="16" t="s">
        <v>135</v>
      </c>
      <c r="K62" s="16" t="s">
        <v>135</v>
      </c>
      <c r="L62" s="16" t="s">
        <v>135</v>
      </c>
      <c r="M62" s="16" t="s">
        <v>135</v>
      </c>
      <c r="N62" s="16" t="s">
        <v>135</v>
      </c>
      <c r="O62" s="16" t="s">
        <v>135</v>
      </c>
      <c r="P62" s="16" t="s">
        <v>135</v>
      </c>
      <c r="Q62" s="16" t="s">
        <v>135</v>
      </c>
      <c r="R62" s="16" t="s">
        <v>135</v>
      </c>
      <c r="S62" s="16" t="s">
        <v>135</v>
      </c>
      <c r="T62" s="16" t="s">
        <v>135</v>
      </c>
      <c r="U62" s="16" t="s">
        <v>135</v>
      </c>
      <c r="V62" s="16" t="s">
        <v>135</v>
      </c>
      <c r="W62" s="16" t="s">
        <v>135</v>
      </c>
      <c r="X62" s="16" t="s">
        <v>135</v>
      </c>
      <c r="Y62" s="16" t="s">
        <v>135</v>
      </c>
      <c r="Z62" s="16" t="s">
        <v>135</v>
      </c>
      <c r="AA62" s="16" t="s">
        <v>135</v>
      </c>
      <c r="AB62" s="16" t="s">
        <v>135</v>
      </c>
      <c r="AC62" s="16" t="s">
        <v>135</v>
      </c>
      <c r="AD62" s="16" t="s">
        <v>135</v>
      </c>
      <c r="AE62" s="16" t="s">
        <v>135</v>
      </c>
      <c r="AF62" s="16" t="s">
        <v>135</v>
      </c>
      <c r="AG62" s="16" t="s">
        <v>135</v>
      </c>
      <c r="AH62" s="16" t="s">
        <v>135</v>
      </c>
      <c r="AI62" s="16" t="s">
        <v>135</v>
      </c>
      <c r="AJ62" s="16" t="s">
        <v>135</v>
      </c>
      <c r="AK62" s="16" t="s">
        <v>135</v>
      </c>
      <c r="AL62" s="16" t="s">
        <v>135</v>
      </c>
      <c r="AM62" s="16" t="s">
        <v>135</v>
      </c>
      <c r="AN62" s="16" t="s">
        <v>135</v>
      </c>
      <c r="AO62" s="16" t="s">
        <v>135</v>
      </c>
      <c r="AP62" s="16" t="s">
        <v>135</v>
      </c>
      <c r="AQ62" s="16" t="s">
        <v>135</v>
      </c>
      <c r="AR62" s="16" t="s">
        <v>135</v>
      </c>
      <c r="AS62" s="16" t="s">
        <v>135</v>
      </c>
      <c r="AT62" s="16" t="s">
        <v>135</v>
      </c>
      <c r="AU62" s="16" t="s">
        <v>135</v>
      </c>
      <c r="AV62" s="16" t="s">
        <v>135</v>
      </c>
      <c r="AW62" s="16" t="s">
        <v>135</v>
      </c>
      <c r="AX62" s="16">
        <v>0.77010000000000001</v>
      </c>
      <c r="AY62" s="16">
        <v>0.81310000000000004</v>
      </c>
      <c r="AZ62" s="16">
        <v>0.85750000000000004</v>
      </c>
      <c r="BA62" s="16">
        <v>0.90329999999999999</v>
      </c>
      <c r="BB62" s="16">
        <v>0.95069999999999999</v>
      </c>
      <c r="BC62" s="16">
        <v>1</v>
      </c>
      <c r="BD62" s="16">
        <v>1.0509999999999999</v>
      </c>
      <c r="BE62" s="16">
        <v>1.105</v>
      </c>
      <c r="BF62" s="16">
        <v>1.161</v>
      </c>
      <c r="BG62" s="16">
        <v>1.2210000000000001</v>
      </c>
      <c r="BH62" s="16">
        <v>1.2829999999999999</v>
      </c>
      <c r="BI62" s="16">
        <v>1.35</v>
      </c>
      <c r="BJ62" s="16">
        <v>1.421</v>
      </c>
      <c r="BK62" s="16">
        <v>1.4970000000000001</v>
      </c>
      <c r="BL62" s="16">
        <v>1.5780000000000001</v>
      </c>
      <c r="BM62" s="16">
        <v>1.667</v>
      </c>
      <c r="BN62" s="16">
        <v>1.7629999999999999</v>
      </c>
      <c r="BO62" s="16">
        <v>1.8680000000000001</v>
      </c>
      <c r="BP62" s="16">
        <v>1.9830000000000001</v>
      </c>
      <c r="BQ62" s="16">
        <v>2.1110000000000002</v>
      </c>
      <c r="BR62" s="16">
        <v>2.254</v>
      </c>
      <c r="BS62" s="16">
        <v>2.415</v>
      </c>
      <c r="BT62" s="16">
        <v>2.5979999999999999</v>
      </c>
      <c r="BU62" s="16">
        <v>2.81</v>
      </c>
      <c r="BV62" s="16">
        <v>3.0579999999999998</v>
      </c>
      <c r="BW62" s="16">
        <v>3.3540000000000001</v>
      </c>
      <c r="BX62" s="16">
        <v>3.714</v>
      </c>
      <c r="BY62" s="16">
        <v>4.1660000000000004</v>
      </c>
      <c r="BZ62" s="16">
        <v>4.7569999999999997</v>
      </c>
      <c r="CA62" s="16">
        <v>5.5739999999999998</v>
      </c>
      <c r="CB62" s="16">
        <v>6.806</v>
      </c>
      <c r="CC62" s="16">
        <v>8.9819999999999993</v>
      </c>
      <c r="CD62" s="16">
        <v>14.59</v>
      </c>
      <c r="CE62" s="16" t="s">
        <v>134</v>
      </c>
      <c r="CF62" s="16" t="s">
        <v>134</v>
      </c>
      <c r="CG62" s="16" t="s">
        <v>134</v>
      </c>
      <c r="CH62" s="16" t="s">
        <v>134</v>
      </c>
      <c r="CI62" s="16" t="s">
        <v>134</v>
      </c>
      <c r="CJ62" s="16" t="s">
        <v>134</v>
      </c>
      <c r="CK62" s="16" t="s">
        <v>134</v>
      </c>
      <c r="CL62" s="16" t="s">
        <v>134</v>
      </c>
      <c r="CM62" s="16" t="s">
        <v>134</v>
      </c>
      <c r="CN62" s="16" t="s">
        <v>134</v>
      </c>
      <c r="CO62" s="16" t="s">
        <v>134</v>
      </c>
      <c r="CP62" s="16" t="s">
        <v>134</v>
      </c>
      <c r="CQ62" s="16" t="s">
        <v>134</v>
      </c>
      <c r="CR62" s="16" t="s">
        <v>134</v>
      </c>
      <c r="CS62" s="16" t="s">
        <v>134</v>
      </c>
      <c r="CT62" s="16" t="s">
        <v>134</v>
      </c>
      <c r="CU62" s="16" t="s">
        <v>134</v>
      </c>
      <c r="CV62" s="16" t="s">
        <v>134</v>
      </c>
      <c r="CW62" s="16" t="s">
        <v>134</v>
      </c>
      <c r="CX62" s="16" t="s">
        <v>134</v>
      </c>
      <c r="CY62" s="16" t="s">
        <v>134</v>
      </c>
      <c r="CZ62" s="16" t="s">
        <v>134</v>
      </c>
    </row>
    <row r="63" spans="2:104">
      <c r="B63" s="28"/>
      <c r="C63" s="14" t="s">
        <v>94</v>
      </c>
      <c r="D63" s="16" t="s">
        <v>135</v>
      </c>
      <c r="E63" s="16" t="s">
        <v>135</v>
      </c>
      <c r="F63" s="16" t="s">
        <v>135</v>
      </c>
      <c r="G63" s="16" t="s">
        <v>135</v>
      </c>
      <c r="H63" s="16" t="s">
        <v>135</v>
      </c>
      <c r="I63" s="16" t="s">
        <v>135</v>
      </c>
      <c r="J63" s="16" t="s">
        <v>135</v>
      </c>
      <c r="K63" s="16" t="s">
        <v>135</v>
      </c>
      <c r="L63" s="16" t="s">
        <v>135</v>
      </c>
      <c r="M63" s="16" t="s">
        <v>135</v>
      </c>
      <c r="N63" s="16" t="s">
        <v>135</v>
      </c>
      <c r="O63" s="16" t="s">
        <v>135</v>
      </c>
      <c r="P63" s="16" t="s">
        <v>135</v>
      </c>
      <c r="Q63" s="16" t="s">
        <v>135</v>
      </c>
      <c r="R63" s="16" t="s">
        <v>135</v>
      </c>
      <c r="S63" s="16" t="s">
        <v>135</v>
      </c>
      <c r="T63" s="16" t="s">
        <v>135</v>
      </c>
      <c r="U63" s="16" t="s">
        <v>135</v>
      </c>
      <c r="V63" s="16" t="s">
        <v>135</v>
      </c>
      <c r="W63" s="16" t="s">
        <v>135</v>
      </c>
      <c r="X63" s="16" t="s">
        <v>135</v>
      </c>
      <c r="Y63" s="16" t="s">
        <v>135</v>
      </c>
      <c r="Z63" s="16" t="s">
        <v>135</v>
      </c>
      <c r="AA63" s="16" t="s">
        <v>135</v>
      </c>
      <c r="AB63" s="16" t="s">
        <v>135</v>
      </c>
      <c r="AC63" s="16" t="s">
        <v>135</v>
      </c>
      <c r="AD63" s="16" t="s">
        <v>135</v>
      </c>
      <c r="AE63" s="16" t="s">
        <v>135</v>
      </c>
      <c r="AF63" s="16" t="s">
        <v>135</v>
      </c>
      <c r="AG63" s="16" t="s">
        <v>135</v>
      </c>
      <c r="AH63" s="16" t="s">
        <v>135</v>
      </c>
      <c r="AI63" s="16" t="s">
        <v>135</v>
      </c>
      <c r="AJ63" s="16" t="s">
        <v>135</v>
      </c>
      <c r="AK63" s="16" t="s">
        <v>135</v>
      </c>
      <c r="AL63" s="16" t="s">
        <v>135</v>
      </c>
      <c r="AM63" s="16" t="s">
        <v>135</v>
      </c>
      <c r="AN63" s="16" t="s">
        <v>135</v>
      </c>
      <c r="AO63" s="16" t="s">
        <v>135</v>
      </c>
      <c r="AP63" s="16" t="s">
        <v>135</v>
      </c>
      <c r="AQ63" s="16" t="s">
        <v>135</v>
      </c>
      <c r="AR63" s="16" t="s">
        <v>135</v>
      </c>
      <c r="AS63" s="16" t="s">
        <v>135</v>
      </c>
      <c r="AT63" s="16" t="s">
        <v>135</v>
      </c>
      <c r="AU63" s="16" t="s">
        <v>135</v>
      </c>
      <c r="AV63" s="16" t="s">
        <v>135</v>
      </c>
      <c r="AW63" s="16" t="s">
        <v>135</v>
      </c>
      <c r="AX63" s="16" t="s">
        <v>135</v>
      </c>
      <c r="AY63" s="16" t="s">
        <v>135</v>
      </c>
      <c r="AZ63" s="16">
        <v>0.78559999999999997</v>
      </c>
      <c r="BA63" s="16">
        <v>0.82979999999999998</v>
      </c>
      <c r="BB63" s="16">
        <v>0.87549999999999994</v>
      </c>
      <c r="BC63" s="16">
        <v>0.92279999999999995</v>
      </c>
      <c r="BD63" s="16">
        <v>0.97199999999999998</v>
      </c>
      <c r="BE63" s="16">
        <v>1.0229999999999999</v>
      </c>
      <c r="BF63" s="16">
        <v>1.077</v>
      </c>
      <c r="BG63" s="16">
        <v>1.133</v>
      </c>
      <c r="BH63" s="16">
        <v>1.1919999999999999</v>
      </c>
      <c r="BI63" s="16">
        <v>1.2549999999999999</v>
      </c>
      <c r="BJ63" s="16">
        <v>1.321</v>
      </c>
      <c r="BK63" s="16">
        <v>1.3919999999999999</v>
      </c>
      <c r="BL63" s="16">
        <v>1.4690000000000001</v>
      </c>
      <c r="BM63" s="16">
        <v>1.5509999999999999</v>
      </c>
      <c r="BN63" s="16">
        <v>1.639</v>
      </c>
      <c r="BO63" s="16">
        <v>1.736</v>
      </c>
      <c r="BP63" s="16">
        <v>1.8420000000000001</v>
      </c>
      <c r="BQ63" s="16">
        <v>1.9590000000000001</v>
      </c>
      <c r="BR63" s="16">
        <v>2.089</v>
      </c>
      <c r="BS63" s="16">
        <v>2.234</v>
      </c>
      <c r="BT63" s="16">
        <v>2.399</v>
      </c>
      <c r="BU63" s="16">
        <v>2.5880000000000001</v>
      </c>
      <c r="BV63" s="16">
        <v>2.806</v>
      </c>
      <c r="BW63" s="16">
        <v>3.0640000000000001</v>
      </c>
      <c r="BX63" s="16">
        <v>3.3730000000000002</v>
      </c>
      <c r="BY63" s="16">
        <v>3.7549999999999999</v>
      </c>
      <c r="BZ63" s="16">
        <v>4.2409999999999997</v>
      </c>
      <c r="CA63" s="16">
        <v>4.8869999999999996</v>
      </c>
      <c r="CB63" s="16">
        <v>5.8070000000000004</v>
      </c>
      <c r="CC63" s="16">
        <v>7.2649999999999997</v>
      </c>
      <c r="CD63" s="16">
        <v>10.11</v>
      </c>
      <c r="CE63" s="16">
        <v>20.77</v>
      </c>
      <c r="CF63" s="16" t="s">
        <v>134</v>
      </c>
      <c r="CG63" s="16" t="s">
        <v>134</v>
      </c>
      <c r="CH63" s="16" t="s">
        <v>134</v>
      </c>
      <c r="CI63" s="16" t="s">
        <v>134</v>
      </c>
      <c r="CJ63" s="16" t="s">
        <v>134</v>
      </c>
      <c r="CK63" s="16" t="s">
        <v>134</v>
      </c>
      <c r="CL63" s="16" t="s">
        <v>134</v>
      </c>
      <c r="CM63" s="16" t="s">
        <v>134</v>
      </c>
      <c r="CN63" s="16" t="s">
        <v>134</v>
      </c>
      <c r="CO63" s="16" t="s">
        <v>134</v>
      </c>
      <c r="CP63" s="16" t="s">
        <v>134</v>
      </c>
      <c r="CQ63" s="16" t="s">
        <v>134</v>
      </c>
      <c r="CR63" s="16" t="s">
        <v>134</v>
      </c>
      <c r="CS63" s="16" t="s">
        <v>134</v>
      </c>
      <c r="CT63" s="16" t="s">
        <v>134</v>
      </c>
      <c r="CU63" s="16" t="s">
        <v>134</v>
      </c>
      <c r="CV63" s="16" t="s">
        <v>134</v>
      </c>
      <c r="CW63" s="16" t="s">
        <v>134</v>
      </c>
      <c r="CX63" s="16" t="s">
        <v>134</v>
      </c>
      <c r="CY63" s="16" t="s">
        <v>134</v>
      </c>
      <c r="CZ63" s="16" t="s">
        <v>134</v>
      </c>
    </row>
    <row r="64" spans="2:104">
      <c r="B64" s="28"/>
      <c r="C64" s="14" t="s">
        <v>95</v>
      </c>
      <c r="D64" s="16" t="s">
        <v>135</v>
      </c>
      <c r="E64" s="16" t="s">
        <v>135</v>
      </c>
      <c r="F64" s="16" t="s">
        <v>135</v>
      </c>
      <c r="G64" s="16" t="s">
        <v>135</v>
      </c>
      <c r="H64" s="16" t="s">
        <v>135</v>
      </c>
      <c r="I64" s="16" t="s">
        <v>135</v>
      </c>
      <c r="J64" s="16" t="s">
        <v>135</v>
      </c>
      <c r="K64" s="16" t="s">
        <v>135</v>
      </c>
      <c r="L64" s="16" t="s">
        <v>135</v>
      </c>
      <c r="M64" s="16" t="s">
        <v>135</v>
      </c>
      <c r="N64" s="16" t="s">
        <v>135</v>
      </c>
      <c r="O64" s="16" t="s">
        <v>135</v>
      </c>
      <c r="P64" s="16" t="s">
        <v>135</v>
      </c>
      <c r="Q64" s="16" t="s">
        <v>135</v>
      </c>
      <c r="R64" s="16" t="s">
        <v>135</v>
      </c>
      <c r="S64" s="16" t="s">
        <v>135</v>
      </c>
      <c r="T64" s="16" t="s">
        <v>135</v>
      </c>
      <c r="U64" s="16" t="s">
        <v>135</v>
      </c>
      <c r="V64" s="16" t="s">
        <v>135</v>
      </c>
      <c r="W64" s="16" t="s">
        <v>135</v>
      </c>
      <c r="X64" s="16" t="s">
        <v>135</v>
      </c>
      <c r="Y64" s="16" t="s">
        <v>135</v>
      </c>
      <c r="Z64" s="16" t="s">
        <v>135</v>
      </c>
      <c r="AA64" s="16" t="s">
        <v>135</v>
      </c>
      <c r="AB64" s="16" t="s">
        <v>135</v>
      </c>
      <c r="AC64" s="16" t="s">
        <v>135</v>
      </c>
      <c r="AD64" s="16" t="s">
        <v>135</v>
      </c>
      <c r="AE64" s="16" t="s">
        <v>135</v>
      </c>
      <c r="AF64" s="16" t="s">
        <v>135</v>
      </c>
      <c r="AG64" s="16" t="s">
        <v>135</v>
      </c>
      <c r="AH64" s="16" t="s">
        <v>135</v>
      </c>
      <c r="AI64" s="16" t="s">
        <v>135</v>
      </c>
      <c r="AJ64" s="16" t="s">
        <v>135</v>
      </c>
      <c r="AK64" s="16" t="s">
        <v>135</v>
      </c>
      <c r="AL64" s="16" t="s">
        <v>135</v>
      </c>
      <c r="AM64" s="16" t="s">
        <v>135</v>
      </c>
      <c r="AN64" s="16" t="s">
        <v>135</v>
      </c>
      <c r="AO64" s="16" t="s">
        <v>135</v>
      </c>
      <c r="AP64" s="16" t="s">
        <v>135</v>
      </c>
      <c r="AQ64" s="16" t="s">
        <v>135</v>
      </c>
      <c r="AR64" s="16" t="s">
        <v>135</v>
      </c>
      <c r="AS64" s="16" t="s">
        <v>135</v>
      </c>
      <c r="AT64" s="16" t="s">
        <v>135</v>
      </c>
      <c r="AU64" s="16" t="s">
        <v>135</v>
      </c>
      <c r="AV64" s="16" t="s">
        <v>135</v>
      </c>
      <c r="AW64" s="16" t="s">
        <v>135</v>
      </c>
      <c r="AX64" s="16" t="s">
        <v>135</v>
      </c>
      <c r="AY64" s="16" t="s">
        <v>135</v>
      </c>
      <c r="AZ64" s="16" t="s">
        <v>135</v>
      </c>
      <c r="BA64" s="16">
        <v>0.75839999999999996</v>
      </c>
      <c r="BB64" s="16">
        <v>0.80249999999999999</v>
      </c>
      <c r="BC64" s="16">
        <v>0.84809999999999997</v>
      </c>
      <c r="BD64" s="16">
        <v>0.89529999999999998</v>
      </c>
      <c r="BE64" s="16">
        <v>0.94440000000000002</v>
      </c>
      <c r="BF64" s="16">
        <v>0.99550000000000005</v>
      </c>
      <c r="BG64" s="16">
        <v>1.0489999999999999</v>
      </c>
      <c r="BH64" s="16">
        <v>1.105</v>
      </c>
      <c r="BI64" s="16">
        <v>1.1639999999999999</v>
      </c>
      <c r="BJ64" s="16">
        <v>1.2270000000000001</v>
      </c>
      <c r="BK64" s="16">
        <v>1.294</v>
      </c>
      <c r="BL64" s="16">
        <v>1.365</v>
      </c>
      <c r="BM64" s="16">
        <v>1.4410000000000001</v>
      </c>
      <c r="BN64" s="16">
        <v>1.524</v>
      </c>
      <c r="BO64" s="16">
        <v>1.613</v>
      </c>
      <c r="BP64" s="16">
        <v>1.71</v>
      </c>
      <c r="BQ64" s="16">
        <v>1.8180000000000001</v>
      </c>
      <c r="BR64" s="16">
        <v>1.9359999999999999</v>
      </c>
      <c r="BS64" s="16">
        <v>2.0680000000000001</v>
      </c>
      <c r="BT64" s="16">
        <v>2.2170000000000001</v>
      </c>
      <c r="BU64" s="16">
        <v>2.3849999999999998</v>
      </c>
      <c r="BV64" s="16">
        <v>2.5790000000000002</v>
      </c>
      <c r="BW64" s="16">
        <v>2.806</v>
      </c>
      <c r="BX64" s="16">
        <v>3.0750000000000002</v>
      </c>
      <c r="BY64" s="16">
        <v>3.4</v>
      </c>
      <c r="BZ64" s="16">
        <v>3.8069999999999999</v>
      </c>
      <c r="CA64" s="16">
        <v>4.3319999999999999</v>
      </c>
      <c r="CB64" s="16">
        <v>5.0469999999999997</v>
      </c>
      <c r="CC64" s="16">
        <v>6.101</v>
      </c>
      <c r="CD64" s="16">
        <v>7.8789999999999996</v>
      </c>
      <c r="CE64" s="16">
        <v>11.91</v>
      </c>
      <c r="CF64" s="16">
        <v>185.9</v>
      </c>
      <c r="CG64" s="16" t="s">
        <v>134</v>
      </c>
      <c r="CH64" s="16" t="s">
        <v>134</v>
      </c>
      <c r="CI64" s="16" t="s">
        <v>134</v>
      </c>
      <c r="CJ64" s="16" t="s">
        <v>134</v>
      </c>
      <c r="CK64" s="16" t="s">
        <v>134</v>
      </c>
      <c r="CL64" s="16" t="s">
        <v>134</v>
      </c>
      <c r="CM64" s="16" t="s">
        <v>134</v>
      </c>
      <c r="CN64" s="16" t="s">
        <v>134</v>
      </c>
      <c r="CO64" s="16" t="s">
        <v>134</v>
      </c>
      <c r="CP64" s="16" t="s">
        <v>134</v>
      </c>
      <c r="CQ64" s="16" t="s">
        <v>134</v>
      </c>
      <c r="CR64" s="16" t="s">
        <v>134</v>
      </c>
      <c r="CS64" s="16" t="s">
        <v>134</v>
      </c>
      <c r="CT64" s="16" t="s">
        <v>134</v>
      </c>
      <c r="CU64" s="16" t="s">
        <v>134</v>
      </c>
      <c r="CV64" s="16" t="s">
        <v>134</v>
      </c>
      <c r="CW64" s="16" t="s">
        <v>134</v>
      </c>
      <c r="CX64" s="16" t="s">
        <v>134</v>
      </c>
      <c r="CY64" s="16" t="s">
        <v>134</v>
      </c>
      <c r="CZ64" s="16" t="s">
        <v>134</v>
      </c>
    </row>
    <row r="65" spans="2:104">
      <c r="B65" s="28"/>
      <c r="C65" s="14" t="s">
        <v>96</v>
      </c>
      <c r="D65" s="16" t="s">
        <v>135</v>
      </c>
      <c r="E65" s="16" t="s">
        <v>135</v>
      </c>
      <c r="F65" s="16" t="s">
        <v>135</v>
      </c>
      <c r="G65" s="16" t="s">
        <v>135</v>
      </c>
      <c r="H65" s="16" t="s">
        <v>135</v>
      </c>
      <c r="I65" s="16" t="s">
        <v>135</v>
      </c>
      <c r="J65" s="16" t="s">
        <v>135</v>
      </c>
      <c r="K65" s="16" t="s">
        <v>135</v>
      </c>
      <c r="L65" s="16" t="s">
        <v>135</v>
      </c>
      <c r="M65" s="16" t="s">
        <v>135</v>
      </c>
      <c r="N65" s="16" t="s">
        <v>135</v>
      </c>
      <c r="O65" s="16" t="s">
        <v>135</v>
      </c>
      <c r="P65" s="16" t="s">
        <v>135</v>
      </c>
      <c r="Q65" s="16" t="s">
        <v>135</v>
      </c>
      <c r="R65" s="16" t="s">
        <v>135</v>
      </c>
      <c r="S65" s="16" t="s">
        <v>135</v>
      </c>
      <c r="T65" s="16" t="s">
        <v>135</v>
      </c>
      <c r="U65" s="16" t="s">
        <v>135</v>
      </c>
      <c r="V65" s="16" t="s">
        <v>135</v>
      </c>
      <c r="W65" s="16" t="s">
        <v>135</v>
      </c>
      <c r="X65" s="16" t="s">
        <v>135</v>
      </c>
      <c r="Y65" s="16" t="s">
        <v>135</v>
      </c>
      <c r="Z65" s="16" t="s">
        <v>135</v>
      </c>
      <c r="AA65" s="16" t="s">
        <v>135</v>
      </c>
      <c r="AB65" s="16" t="s">
        <v>135</v>
      </c>
      <c r="AC65" s="16" t="s">
        <v>135</v>
      </c>
      <c r="AD65" s="16" t="s">
        <v>135</v>
      </c>
      <c r="AE65" s="16" t="s">
        <v>135</v>
      </c>
      <c r="AF65" s="16" t="s">
        <v>135</v>
      </c>
      <c r="AG65" s="16" t="s">
        <v>135</v>
      </c>
      <c r="AH65" s="16" t="s">
        <v>135</v>
      </c>
      <c r="AI65" s="16" t="s">
        <v>135</v>
      </c>
      <c r="AJ65" s="16" t="s">
        <v>135</v>
      </c>
      <c r="AK65" s="16" t="s">
        <v>135</v>
      </c>
      <c r="AL65" s="16" t="s">
        <v>135</v>
      </c>
      <c r="AM65" s="16" t="s">
        <v>135</v>
      </c>
      <c r="AN65" s="16" t="s">
        <v>135</v>
      </c>
      <c r="AO65" s="16" t="s">
        <v>135</v>
      </c>
      <c r="AP65" s="16" t="s">
        <v>135</v>
      </c>
      <c r="AQ65" s="16" t="s">
        <v>135</v>
      </c>
      <c r="AR65" s="16" t="s">
        <v>135</v>
      </c>
      <c r="AS65" s="16" t="s">
        <v>135</v>
      </c>
      <c r="AT65" s="16" t="s">
        <v>135</v>
      </c>
      <c r="AU65" s="16" t="s">
        <v>135</v>
      </c>
      <c r="AV65" s="16" t="s">
        <v>135</v>
      </c>
      <c r="AW65" s="16" t="s">
        <v>135</v>
      </c>
      <c r="AX65" s="16" t="s">
        <v>135</v>
      </c>
      <c r="AY65" s="16" t="s">
        <v>135</v>
      </c>
      <c r="AZ65" s="16" t="s">
        <v>135</v>
      </c>
      <c r="BA65" s="16" t="s">
        <v>135</v>
      </c>
      <c r="BB65" s="16">
        <v>0.73150000000000004</v>
      </c>
      <c r="BC65" s="16">
        <v>0.77559999999999996</v>
      </c>
      <c r="BD65" s="16">
        <v>0.82110000000000005</v>
      </c>
      <c r="BE65" s="16">
        <v>0.86819999999999997</v>
      </c>
      <c r="BF65" s="16">
        <v>0.91720000000000002</v>
      </c>
      <c r="BG65" s="16">
        <v>0.96819999999999995</v>
      </c>
      <c r="BH65" s="16">
        <v>1.022</v>
      </c>
      <c r="BI65" s="16">
        <v>1.0780000000000001</v>
      </c>
      <c r="BJ65" s="16">
        <v>1.137</v>
      </c>
      <c r="BK65" s="16">
        <v>1.2</v>
      </c>
      <c r="BL65" s="16">
        <v>1.266</v>
      </c>
      <c r="BM65" s="16">
        <v>1.3380000000000001</v>
      </c>
      <c r="BN65" s="16">
        <v>1.4139999999999999</v>
      </c>
      <c r="BO65" s="16">
        <v>1.4970000000000001</v>
      </c>
      <c r="BP65" s="16">
        <v>1.587</v>
      </c>
      <c r="BQ65" s="16">
        <v>1.6859999999999999</v>
      </c>
      <c r="BR65" s="16">
        <v>1.794</v>
      </c>
      <c r="BS65" s="16">
        <v>1.9139999999999999</v>
      </c>
      <c r="BT65" s="16">
        <v>2.0489999999999999</v>
      </c>
      <c r="BU65" s="16">
        <v>2.2010000000000001</v>
      </c>
      <c r="BV65" s="16">
        <v>2.3740000000000001</v>
      </c>
      <c r="BW65" s="16">
        <v>2.5739999999999998</v>
      </c>
      <c r="BX65" s="16">
        <v>2.8090000000000002</v>
      </c>
      <c r="BY65" s="16">
        <v>3.0910000000000002</v>
      </c>
      <c r="BZ65" s="16">
        <v>3.4350000000000001</v>
      </c>
      <c r="CA65" s="16">
        <v>3.87</v>
      </c>
      <c r="CB65" s="16">
        <v>4.4429999999999996</v>
      </c>
      <c r="CC65" s="16">
        <v>5.2450000000000001</v>
      </c>
      <c r="CD65" s="16">
        <v>6.4779999999999998</v>
      </c>
      <c r="CE65" s="16">
        <v>8.7409999999999997</v>
      </c>
      <c r="CF65" s="16">
        <v>15.35</v>
      </c>
      <c r="CG65" s="16" t="s">
        <v>134</v>
      </c>
      <c r="CH65" s="16" t="s">
        <v>134</v>
      </c>
      <c r="CI65" s="16" t="s">
        <v>134</v>
      </c>
      <c r="CJ65" s="16" t="s">
        <v>134</v>
      </c>
      <c r="CK65" s="16" t="s">
        <v>134</v>
      </c>
      <c r="CL65" s="16" t="s">
        <v>134</v>
      </c>
      <c r="CM65" s="16" t="s">
        <v>134</v>
      </c>
      <c r="CN65" s="16" t="s">
        <v>134</v>
      </c>
      <c r="CO65" s="16" t="s">
        <v>134</v>
      </c>
      <c r="CP65" s="16" t="s">
        <v>134</v>
      </c>
      <c r="CQ65" s="16" t="s">
        <v>134</v>
      </c>
      <c r="CR65" s="16" t="s">
        <v>134</v>
      </c>
      <c r="CS65" s="16" t="s">
        <v>134</v>
      </c>
      <c r="CT65" s="16" t="s">
        <v>134</v>
      </c>
      <c r="CU65" s="16" t="s">
        <v>134</v>
      </c>
      <c r="CV65" s="16" t="s">
        <v>134</v>
      </c>
      <c r="CW65" s="16" t="s">
        <v>134</v>
      </c>
      <c r="CX65" s="16" t="s">
        <v>134</v>
      </c>
      <c r="CY65" s="16" t="s">
        <v>134</v>
      </c>
      <c r="CZ65" s="16" t="s">
        <v>134</v>
      </c>
    </row>
    <row r="66" spans="2:104">
      <c r="B66" s="28"/>
      <c r="C66" s="14" t="s">
        <v>97</v>
      </c>
      <c r="D66" s="16" t="s">
        <v>135</v>
      </c>
      <c r="E66" s="16" t="s">
        <v>135</v>
      </c>
      <c r="F66" s="16" t="s">
        <v>135</v>
      </c>
      <c r="G66" s="16" t="s">
        <v>135</v>
      </c>
      <c r="H66" s="16" t="s">
        <v>135</v>
      </c>
      <c r="I66" s="16" t="s">
        <v>135</v>
      </c>
      <c r="J66" s="16" t="s">
        <v>135</v>
      </c>
      <c r="K66" s="16" t="s">
        <v>135</v>
      </c>
      <c r="L66" s="16" t="s">
        <v>135</v>
      </c>
      <c r="M66" s="16" t="s">
        <v>135</v>
      </c>
      <c r="N66" s="16" t="s">
        <v>135</v>
      </c>
      <c r="O66" s="16" t="s">
        <v>135</v>
      </c>
      <c r="P66" s="16" t="s">
        <v>135</v>
      </c>
      <c r="Q66" s="16" t="s">
        <v>135</v>
      </c>
      <c r="R66" s="16" t="s">
        <v>135</v>
      </c>
      <c r="S66" s="16" t="s">
        <v>135</v>
      </c>
      <c r="T66" s="16" t="s">
        <v>135</v>
      </c>
      <c r="U66" s="16" t="s">
        <v>135</v>
      </c>
      <c r="V66" s="16" t="s">
        <v>135</v>
      </c>
      <c r="W66" s="16" t="s">
        <v>135</v>
      </c>
      <c r="X66" s="16" t="s">
        <v>135</v>
      </c>
      <c r="Y66" s="16" t="s">
        <v>135</v>
      </c>
      <c r="Z66" s="16" t="s">
        <v>135</v>
      </c>
      <c r="AA66" s="16" t="s">
        <v>135</v>
      </c>
      <c r="AB66" s="16" t="s">
        <v>135</v>
      </c>
      <c r="AC66" s="16" t="s">
        <v>135</v>
      </c>
      <c r="AD66" s="16" t="s">
        <v>135</v>
      </c>
      <c r="AE66" s="16" t="s">
        <v>135</v>
      </c>
      <c r="AF66" s="16" t="s">
        <v>135</v>
      </c>
      <c r="AG66" s="16" t="s">
        <v>135</v>
      </c>
      <c r="AH66" s="16" t="s">
        <v>135</v>
      </c>
      <c r="AI66" s="16" t="s">
        <v>135</v>
      </c>
      <c r="AJ66" s="16" t="s">
        <v>135</v>
      </c>
      <c r="AK66" s="16" t="s">
        <v>135</v>
      </c>
      <c r="AL66" s="16" t="s">
        <v>135</v>
      </c>
      <c r="AM66" s="16" t="s">
        <v>135</v>
      </c>
      <c r="AN66" s="16" t="s">
        <v>135</v>
      </c>
      <c r="AO66" s="16" t="s">
        <v>135</v>
      </c>
      <c r="AP66" s="16" t="s">
        <v>135</v>
      </c>
      <c r="AQ66" s="16" t="s">
        <v>135</v>
      </c>
      <c r="AR66" s="16" t="s">
        <v>135</v>
      </c>
      <c r="AS66" s="16" t="s">
        <v>135</v>
      </c>
      <c r="AT66" s="16" t="s">
        <v>135</v>
      </c>
      <c r="AU66" s="16" t="s">
        <v>135</v>
      </c>
      <c r="AV66" s="16" t="s">
        <v>135</v>
      </c>
      <c r="AW66" s="16" t="s">
        <v>135</v>
      </c>
      <c r="AX66" s="16" t="s">
        <v>135</v>
      </c>
      <c r="AY66" s="16" t="s">
        <v>135</v>
      </c>
      <c r="AZ66" s="16" t="s">
        <v>135</v>
      </c>
      <c r="BA66" s="16" t="s">
        <v>135</v>
      </c>
      <c r="BB66" s="16" t="s">
        <v>135</v>
      </c>
      <c r="BC66" s="16">
        <v>0.70479999999999998</v>
      </c>
      <c r="BD66" s="16">
        <v>0.74880000000000002</v>
      </c>
      <c r="BE66" s="16">
        <v>0.79430000000000001</v>
      </c>
      <c r="BF66" s="16">
        <v>0.84140000000000004</v>
      </c>
      <c r="BG66" s="16">
        <v>0.89029999999999998</v>
      </c>
      <c r="BH66" s="16">
        <v>0.94130000000000003</v>
      </c>
      <c r="BI66" s="16">
        <v>0.99470000000000003</v>
      </c>
      <c r="BJ66" s="16">
        <v>1.0509999999999999</v>
      </c>
      <c r="BK66" s="16">
        <v>1.1100000000000001</v>
      </c>
      <c r="BL66" s="16">
        <v>1.173</v>
      </c>
      <c r="BM66" s="16">
        <v>1.24</v>
      </c>
      <c r="BN66" s="16">
        <v>1.3109999999999999</v>
      </c>
      <c r="BO66" s="16">
        <v>1.3879999999999999</v>
      </c>
      <c r="BP66" s="16">
        <v>1.472</v>
      </c>
      <c r="BQ66" s="16">
        <v>1.5629999999999999</v>
      </c>
      <c r="BR66" s="16">
        <v>1.6619999999999999</v>
      </c>
      <c r="BS66" s="16">
        <v>1.772</v>
      </c>
      <c r="BT66" s="16">
        <v>1.8939999999999999</v>
      </c>
      <c r="BU66" s="16">
        <v>2.0310000000000001</v>
      </c>
      <c r="BV66" s="16">
        <v>2.1869999999999998</v>
      </c>
      <c r="BW66" s="16">
        <v>2.3650000000000002</v>
      </c>
      <c r="BX66" s="16">
        <v>2.5720000000000001</v>
      </c>
      <c r="BY66" s="16">
        <v>2.8170000000000002</v>
      </c>
      <c r="BZ66" s="16">
        <v>3.113</v>
      </c>
      <c r="CA66" s="16">
        <v>3.4790000000000001</v>
      </c>
      <c r="CB66" s="16">
        <v>3.948</v>
      </c>
      <c r="CC66" s="16">
        <v>4.58</v>
      </c>
      <c r="CD66" s="16">
        <v>5.492</v>
      </c>
      <c r="CE66" s="16">
        <v>6.9749999999999996</v>
      </c>
      <c r="CF66" s="16">
        <v>10.050000000000001</v>
      </c>
      <c r="CG66" s="16">
        <v>26.27</v>
      </c>
      <c r="CH66" s="16" t="s">
        <v>134</v>
      </c>
      <c r="CI66" s="16" t="s">
        <v>134</v>
      </c>
      <c r="CJ66" s="16" t="s">
        <v>134</v>
      </c>
      <c r="CK66" s="16" t="s">
        <v>134</v>
      </c>
      <c r="CL66" s="16" t="s">
        <v>134</v>
      </c>
      <c r="CM66" s="16" t="s">
        <v>134</v>
      </c>
      <c r="CN66" s="16" t="s">
        <v>134</v>
      </c>
      <c r="CO66" s="16" t="s">
        <v>134</v>
      </c>
      <c r="CP66" s="16" t="s">
        <v>134</v>
      </c>
      <c r="CQ66" s="16" t="s">
        <v>134</v>
      </c>
      <c r="CR66" s="16" t="s">
        <v>134</v>
      </c>
      <c r="CS66" s="16" t="s">
        <v>134</v>
      </c>
      <c r="CT66" s="16" t="s">
        <v>134</v>
      </c>
      <c r="CU66" s="16" t="s">
        <v>134</v>
      </c>
      <c r="CV66" s="16" t="s">
        <v>134</v>
      </c>
      <c r="CW66" s="16" t="s">
        <v>134</v>
      </c>
      <c r="CX66" s="16" t="s">
        <v>134</v>
      </c>
      <c r="CY66" s="16" t="s">
        <v>134</v>
      </c>
      <c r="CZ66" s="16" t="s">
        <v>134</v>
      </c>
    </row>
    <row r="67" spans="2:104">
      <c r="B67" s="28"/>
      <c r="C67" s="14" t="s">
        <v>98</v>
      </c>
      <c r="D67" s="16" t="s">
        <v>135</v>
      </c>
      <c r="E67" s="16" t="s">
        <v>135</v>
      </c>
      <c r="F67" s="16" t="s">
        <v>135</v>
      </c>
      <c r="G67" s="16" t="s">
        <v>135</v>
      </c>
      <c r="H67" s="16" t="s">
        <v>135</v>
      </c>
      <c r="I67" s="16" t="s">
        <v>135</v>
      </c>
      <c r="J67" s="16" t="s">
        <v>135</v>
      </c>
      <c r="K67" s="16" t="s">
        <v>135</v>
      </c>
      <c r="L67" s="16" t="s">
        <v>135</v>
      </c>
      <c r="M67" s="16" t="s">
        <v>135</v>
      </c>
      <c r="N67" s="16" t="s">
        <v>135</v>
      </c>
      <c r="O67" s="16" t="s">
        <v>135</v>
      </c>
      <c r="P67" s="16" t="s">
        <v>135</v>
      </c>
      <c r="Q67" s="16" t="s">
        <v>135</v>
      </c>
      <c r="R67" s="16" t="s">
        <v>135</v>
      </c>
      <c r="S67" s="16" t="s">
        <v>135</v>
      </c>
      <c r="T67" s="16" t="s">
        <v>135</v>
      </c>
      <c r="U67" s="16" t="s">
        <v>135</v>
      </c>
      <c r="V67" s="16" t="s">
        <v>135</v>
      </c>
      <c r="W67" s="16" t="s">
        <v>135</v>
      </c>
      <c r="X67" s="16" t="s">
        <v>135</v>
      </c>
      <c r="Y67" s="16" t="s">
        <v>135</v>
      </c>
      <c r="Z67" s="16" t="s">
        <v>135</v>
      </c>
      <c r="AA67" s="16" t="s">
        <v>135</v>
      </c>
      <c r="AB67" s="16" t="s">
        <v>135</v>
      </c>
      <c r="AC67" s="16" t="s">
        <v>135</v>
      </c>
      <c r="AD67" s="16" t="s">
        <v>135</v>
      </c>
      <c r="AE67" s="16" t="s">
        <v>135</v>
      </c>
      <c r="AF67" s="16" t="s">
        <v>135</v>
      </c>
      <c r="AG67" s="16" t="s">
        <v>135</v>
      </c>
      <c r="AH67" s="16" t="s">
        <v>135</v>
      </c>
      <c r="AI67" s="16" t="s">
        <v>135</v>
      </c>
      <c r="AJ67" s="16" t="s">
        <v>135</v>
      </c>
      <c r="AK67" s="16" t="s">
        <v>135</v>
      </c>
      <c r="AL67" s="16" t="s">
        <v>135</v>
      </c>
      <c r="AM67" s="16" t="s">
        <v>135</v>
      </c>
      <c r="AN67" s="16" t="s">
        <v>135</v>
      </c>
      <c r="AO67" s="16" t="s">
        <v>135</v>
      </c>
      <c r="AP67" s="16" t="s">
        <v>135</v>
      </c>
      <c r="AQ67" s="16" t="s">
        <v>135</v>
      </c>
      <c r="AR67" s="16" t="s">
        <v>135</v>
      </c>
      <c r="AS67" s="16" t="s">
        <v>135</v>
      </c>
      <c r="AT67" s="16" t="s">
        <v>135</v>
      </c>
      <c r="AU67" s="16" t="s">
        <v>135</v>
      </c>
      <c r="AV67" s="16" t="s">
        <v>135</v>
      </c>
      <c r="AW67" s="16" t="s">
        <v>135</v>
      </c>
      <c r="AX67" s="16" t="s">
        <v>135</v>
      </c>
      <c r="AY67" s="16" t="s">
        <v>135</v>
      </c>
      <c r="AZ67" s="16" t="s">
        <v>135</v>
      </c>
      <c r="BA67" s="16" t="s">
        <v>135</v>
      </c>
      <c r="BB67" s="16" t="s">
        <v>135</v>
      </c>
      <c r="BC67" s="16" t="s">
        <v>135</v>
      </c>
      <c r="BD67" s="16">
        <v>0.67830000000000001</v>
      </c>
      <c r="BE67" s="16">
        <v>0.72230000000000005</v>
      </c>
      <c r="BF67" s="16">
        <v>0.76780000000000004</v>
      </c>
      <c r="BG67" s="16">
        <v>0.81479999999999997</v>
      </c>
      <c r="BH67" s="16">
        <v>0.86370000000000002</v>
      </c>
      <c r="BI67" s="16">
        <v>0.91469999999999996</v>
      </c>
      <c r="BJ67" s="16">
        <v>0.96809999999999996</v>
      </c>
      <c r="BK67" s="16">
        <v>1.024</v>
      </c>
      <c r="BL67" s="16">
        <v>1.083</v>
      </c>
      <c r="BM67" s="16">
        <v>1.1459999999999999</v>
      </c>
      <c r="BN67" s="16">
        <v>1.2130000000000001</v>
      </c>
      <c r="BO67" s="16">
        <v>1.2849999999999999</v>
      </c>
      <c r="BP67" s="16">
        <v>1.363</v>
      </c>
      <c r="BQ67" s="16">
        <v>1.4470000000000001</v>
      </c>
      <c r="BR67" s="16">
        <v>1.538</v>
      </c>
      <c r="BS67" s="16">
        <v>1.639</v>
      </c>
      <c r="BT67" s="16">
        <v>1.7509999999999999</v>
      </c>
      <c r="BU67" s="16">
        <v>1.875</v>
      </c>
      <c r="BV67" s="16">
        <v>2.0150000000000001</v>
      </c>
      <c r="BW67" s="16">
        <v>2.1749999999999998</v>
      </c>
      <c r="BX67" s="16">
        <v>2.3580000000000001</v>
      </c>
      <c r="BY67" s="16">
        <v>2.5739999999999998</v>
      </c>
      <c r="BZ67" s="16">
        <v>2.83</v>
      </c>
      <c r="CA67" s="16">
        <v>3.1419999999999999</v>
      </c>
      <c r="CB67" s="16">
        <v>3.5339999999999998</v>
      </c>
      <c r="CC67" s="16">
        <v>4.0439999999999996</v>
      </c>
      <c r="CD67" s="16">
        <v>4.7480000000000002</v>
      </c>
      <c r="CE67" s="16">
        <v>5.806</v>
      </c>
      <c r="CF67" s="16">
        <v>7.657</v>
      </c>
      <c r="CG67" s="16">
        <v>12.3</v>
      </c>
      <c r="CH67" s="16" t="s">
        <v>134</v>
      </c>
      <c r="CI67" s="16" t="s">
        <v>134</v>
      </c>
      <c r="CJ67" s="16" t="s">
        <v>134</v>
      </c>
      <c r="CK67" s="16" t="s">
        <v>134</v>
      </c>
      <c r="CL67" s="16" t="s">
        <v>134</v>
      </c>
      <c r="CM67" s="16" t="s">
        <v>134</v>
      </c>
      <c r="CN67" s="16" t="s">
        <v>134</v>
      </c>
      <c r="CO67" s="16" t="s">
        <v>134</v>
      </c>
      <c r="CP67" s="16" t="s">
        <v>134</v>
      </c>
      <c r="CQ67" s="16" t="s">
        <v>134</v>
      </c>
      <c r="CR67" s="16" t="s">
        <v>134</v>
      </c>
      <c r="CS67" s="16" t="s">
        <v>134</v>
      </c>
      <c r="CT67" s="16" t="s">
        <v>134</v>
      </c>
      <c r="CU67" s="16" t="s">
        <v>134</v>
      </c>
      <c r="CV67" s="16" t="s">
        <v>134</v>
      </c>
      <c r="CW67" s="16" t="s">
        <v>134</v>
      </c>
      <c r="CX67" s="16" t="s">
        <v>134</v>
      </c>
      <c r="CY67" s="16" t="s">
        <v>134</v>
      </c>
      <c r="CZ67" s="16" t="s">
        <v>134</v>
      </c>
    </row>
    <row r="68" spans="2:104">
      <c r="B68" s="28"/>
      <c r="C68" s="14" t="s">
        <v>99</v>
      </c>
      <c r="D68" s="16" t="s">
        <v>135</v>
      </c>
      <c r="E68" s="16" t="s">
        <v>135</v>
      </c>
      <c r="F68" s="16" t="s">
        <v>135</v>
      </c>
      <c r="G68" s="16" t="s">
        <v>135</v>
      </c>
      <c r="H68" s="16" t="s">
        <v>135</v>
      </c>
      <c r="I68" s="16" t="s">
        <v>135</v>
      </c>
      <c r="J68" s="16" t="s">
        <v>135</v>
      </c>
      <c r="K68" s="16" t="s">
        <v>135</v>
      </c>
      <c r="L68" s="16" t="s">
        <v>135</v>
      </c>
      <c r="M68" s="16" t="s">
        <v>135</v>
      </c>
      <c r="N68" s="16" t="s">
        <v>135</v>
      </c>
      <c r="O68" s="16" t="s">
        <v>135</v>
      </c>
      <c r="P68" s="16" t="s">
        <v>135</v>
      </c>
      <c r="Q68" s="16" t="s">
        <v>135</v>
      </c>
      <c r="R68" s="16" t="s">
        <v>135</v>
      </c>
      <c r="S68" s="16" t="s">
        <v>135</v>
      </c>
      <c r="T68" s="16" t="s">
        <v>135</v>
      </c>
      <c r="U68" s="16" t="s">
        <v>135</v>
      </c>
      <c r="V68" s="16" t="s">
        <v>135</v>
      </c>
      <c r="W68" s="16" t="s">
        <v>135</v>
      </c>
      <c r="X68" s="16" t="s">
        <v>135</v>
      </c>
      <c r="Y68" s="16" t="s">
        <v>135</v>
      </c>
      <c r="Z68" s="16" t="s">
        <v>135</v>
      </c>
      <c r="AA68" s="16" t="s">
        <v>135</v>
      </c>
      <c r="AB68" s="16" t="s">
        <v>135</v>
      </c>
      <c r="AC68" s="16" t="s">
        <v>135</v>
      </c>
      <c r="AD68" s="16" t="s">
        <v>135</v>
      </c>
      <c r="AE68" s="16" t="s">
        <v>135</v>
      </c>
      <c r="AF68" s="16" t="s">
        <v>135</v>
      </c>
      <c r="AG68" s="16" t="s">
        <v>135</v>
      </c>
      <c r="AH68" s="16" t="s">
        <v>135</v>
      </c>
      <c r="AI68" s="16" t="s">
        <v>135</v>
      </c>
      <c r="AJ68" s="16" t="s">
        <v>135</v>
      </c>
      <c r="AK68" s="16" t="s">
        <v>135</v>
      </c>
      <c r="AL68" s="16" t="s">
        <v>135</v>
      </c>
      <c r="AM68" s="16" t="s">
        <v>135</v>
      </c>
      <c r="AN68" s="16" t="s">
        <v>135</v>
      </c>
      <c r="AO68" s="16" t="s">
        <v>135</v>
      </c>
      <c r="AP68" s="16" t="s">
        <v>135</v>
      </c>
      <c r="AQ68" s="16" t="s">
        <v>135</v>
      </c>
      <c r="AR68" s="16" t="s">
        <v>135</v>
      </c>
      <c r="AS68" s="16" t="s">
        <v>135</v>
      </c>
      <c r="AT68" s="16" t="s">
        <v>135</v>
      </c>
      <c r="AU68" s="16" t="s">
        <v>135</v>
      </c>
      <c r="AV68" s="16" t="s">
        <v>135</v>
      </c>
      <c r="AW68" s="16" t="s">
        <v>135</v>
      </c>
      <c r="AX68" s="16" t="s">
        <v>135</v>
      </c>
      <c r="AY68" s="16" t="s">
        <v>135</v>
      </c>
      <c r="AZ68" s="16" t="s">
        <v>135</v>
      </c>
      <c r="BA68" s="16" t="s">
        <v>135</v>
      </c>
      <c r="BB68" s="16" t="s">
        <v>135</v>
      </c>
      <c r="BC68" s="16" t="s">
        <v>135</v>
      </c>
      <c r="BD68" s="16" t="s">
        <v>135</v>
      </c>
      <c r="BE68" s="16" t="s">
        <v>135</v>
      </c>
      <c r="BF68" s="16">
        <v>0.69589999999999996</v>
      </c>
      <c r="BG68" s="16">
        <v>0.74139999999999995</v>
      </c>
      <c r="BH68" s="16">
        <v>0.78849999999999998</v>
      </c>
      <c r="BI68" s="16">
        <v>0.83740000000000003</v>
      </c>
      <c r="BJ68" s="16">
        <v>0.88839999999999997</v>
      </c>
      <c r="BK68" s="16">
        <v>0.94179999999999997</v>
      </c>
      <c r="BL68" s="16">
        <v>0.99790000000000001</v>
      </c>
      <c r="BM68" s="16">
        <v>1.0569999999999999</v>
      </c>
      <c r="BN68" s="16">
        <v>1.1200000000000001</v>
      </c>
      <c r="BO68" s="16">
        <v>1.1879999999999999</v>
      </c>
      <c r="BP68" s="16">
        <v>1.26</v>
      </c>
      <c r="BQ68" s="16">
        <v>1.3380000000000001</v>
      </c>
      <c r="BR68" s="16">
        <v>1.423</v>
      </c>
      <c r="BS68" s="16">
        <v>1.5149999999999999</v>
      </c>
      <c r="BT68" s="16">
        <v>1.617</v>
      </c>
      <c r="BU68" s="16">
        <v>1.73</v>
      </c>
      <c r="BV68" s="16">
        <v>1.857</v>
      </c>
      <c r="BW68" s="16">
        <v>2.0009999999999999</v>
      </c>
      <c r="BX68" s="16">
        <v>2.165</v>
      </c>
      <c r="BY68" s="16">
        <v>2.355</v>
      </c>
      <c r="BZ68" s="16">
        <v>2.5790000000000002</v>
      </c>
      <c r="CA68" s="16">
        <v>2.8479999999999999</v>
      </c>
      <c r="CB68" s="16">
        <v>3.1789999999999998</v>
      </c>
      <c r="CC68" s="16">
        <v>3.6</v>
      </c>
      <c r="CD68" s="16">
        <v>4.1609999999999996</v>
      </c>
      <c r="CE68" s="16">
        <v>4.9580000000000002</v>
      </c>
      <c r="CF68" s="16">
        <v>6.2160000000000002</v>
      </c>
      <c r="CG68" s="16">
        <v>8.6519999999999992</v>
      </c>
      <c r="CH68" s="16">
        <v>17.440000000000001</v>
      </c>
      <c r="CI68" s="16" t="s">
        <v>134</v>
      </c>
      <c r="CJ68" s="16" t="s">
        <v>134</v>
      </c>
      <c r="CK68" s="16" t="s">
        <v>134</v>
      </c>
      <c r="CL68" s="16" t="s">
        <v>134</v>
      </c>
      <c r="CM68" s="16" t="s">
        <v>134</v>
      </c>
      <c r="CN68" s="16" t="s">
        <v>134</v>
      </c>
      <c r="CO68" s="16" t="s">
        <v>134</v>
      </c>
      <c r="CP68" s="16" t="s">
        <v>134</v>
      </c>
      <c r="CQ68" s="16" t="s">
        <v>134</v>
      </c>
      <c r="CR68" s="16" t="s">
        <v>134</v>
      </c>
      <c r="CS68" s="16" t="s">
        <v>134</v>
      </c>
      <c r="CT68" s="16" t="s">
        <v>134</v>
      </c>
      <c r="CU68" s="16" t="s">
        <v>134</v>
      </c>
      <c r="CV68" s="16" t="s">
        <v>134</v>
      </c>
      <c r="CW68" s="16" t="s">
        <v>134</v>
      </c>
      <c r="CX68" s="16" t="s">
        <v>134</v>
      </c>
      <c r="CY68" s="16" t="s">
        <v>134</v>
      </c>
      <c r="CZ68" s="16" t="s">
        <v>134</v>
      </c>
    </row>
    <row r="69" spans="2:104">
      <c r="B69" s="28"/>
      <c r="C69" s="14" t="s">
        <v>100</v>
      </c>
      <c r="D69" s="16" t="s">
        <v>135</v>
      </c>
      <c r="E69" s="16" t="s">
        <v>135</v>
      </c>
      <c r="F69" s="16" t="s">
        <v>135</v>
      </c>
      <c r="G69" s="16" t="s">
        <v>135</v>
      </c>
      <c r="H69" s="16" t="s">
        <v>135</v>
      </c>
      <c r="I69" s="16" t="s">
        <v>135</v>
      </c>
      <c r="J69" s="16" t="s">
        <v>135</v>
      </c>
      <c r="K69" s="16" t="s">
        <v>135</v>
      </c>
      <c r="L69" s="16" t="s">
        <v>135</v>
      </c>
      <c r="M69" s="16" t="s">
        <v>135</v>
      </c>
      <c r="N69" s="16" t="s">
        <v>135</v>
      </c>
      <c r="O69" s="16" t="s">
        <v>135</v>
      </c>
      <c r="P69" s="16" t="s">
        <v>135</v>
      </c>
      <c r="Q69" s="16" t="s">
        <v>135</v>
      </c>
      <c r="R69" s="16" t="s">
        <v>135</v>
      </c>
      <c r="S69" s="16" t="s">
        <v>135</v>
      </c>
      <c r="T69" s="16" t="s">
        <v>135</v>
      </c>
      <c r="U69" s="16" t="s">
        <v>135</v>
      </c>
      <c r="V69" s="16" t="s">
        <v>135</v>
      </c>
      <c r="W69" s="16" t="s">
        <v>135</v>
      </c>
      <c r="X69" s="16" t="s">
        <v>135</v>
      </c>
      <c r="Y69" s="16" t="s">
        <v>135</v>
      </c>
      <c r="Z69" s="16" t="s">
        <v>135</v>
      </c>
      <c r="AA69" s="16" t="s">
        <v>135</v>
      </c>
      <c r="AB69" s="16" t="s">
        <v>135</v>
      </c>
      <c r="AC69" s="16" t="s">
        <v>135</v>
      </c>
      <c r="AD69" s="16" t="s">
        <v>135</v>
      </c>
      <c r="AE69" s="16" t="s">
        <v>135</v>
      </c>
      <c r="AF69" s="16" t="s">
        <v>135</v>
      </c>
      <c r="AG69" s="16" t="s">
        <v>135</v>
      </c>
      <c r="AH69" s="16" t="s">
        <v>135</v>
      </c>
      <c r="AI69" s="16" t="s">
        <v>135</v>
      </c>
      <c r="AJ69" s="16" t="s">
        <v>135</v>
      </c>
      <c r="AK69" s="16" t="s">
        <v>135</v>
      </c>
      <c r="AL69" s="16" t="s">
        <v>135</v>
      </c>
      <c r="AM69" s="16" t="s">
        <v>135</v>
      </c>
      <c r="AN69" s="16" t="s">
        <v>135</v>
      </c>
      <c r="AO69" s="16" t="s">
        <v>135</v>
      </c>
      <c r="AP69" s="16" t="s">
        <v>135</v>
      </c>
      <c r="AQ69" s="16" t="s">
        <v>135</v>
      </c>
      <c r="AR69" s="16" t="s">
        <v>135</v>
      </c>
      <c r="AS69" s="16" t="s">
        <v>135</v>
      </c>
      <c r="AT69" s="16" t="s">
        <v>135</v>
      </c>
      <c r="AU69" s="16" t="s">
        <v>135</v>
      </c>
      <c r="AV69" s="16" t="s">
        <v>135</v>
      </c>
      <c r="AW69" s="16" t="s">
        <v>135</v>
      </c>
      <c r="AX69" s="16" t="s">
        <v>135</v>
      </c>
      <c r="AY69" s="16" t="s">
        <v>135</v>
      </c>
      <c r="AZ69" s="16" t="s">
        <v>135</v>
      </c>
      <c r="BA69" s="16" t="s">
        <v>135</v>
      </c>
      <c r="BB69" s="16" t="s">
        <v>135</v>
      </c>
      <c r="BC69" s="16" t="s">
        <v>135</v>
      </c>
      <c r="BD69" s="16" t="s">
        <v>135</v>
      </c>
      <c r="BE69" s="16" t="s">
        <v>135</v>
      </c>
      <c r="BF69" s="16" t="s">
        <v>135</v>
      </c>
      <c r="BG69" s="16">
        <v>0.66959999999999997</v>
      </c>
      <c r="BH69" s="16">
        <v>0.71519999999999995</v>
      </c>
      <c r="BI69" s="16">
        <v>0.76229999999999998</v>
      </c>
      <c r="BJ69" s="16">
        <v>0.81130000000000002</v>
      </c>
      <c r="BK69" s="16">
        <v>0.86229999999999996</v>
      </c>
      <c r="BL69" s="16">
        <v>0.91569999999999996</v>
      </c>
      <c r="BM69" s="16">
        <v>0.97199999999999998</v>
      </c>
      <c r="BN69" s="16">
        <v>1.0309999999999999</v>
      </c>
      <c r="BO69" s="16">
        <v>1.095</v>
      </c>
      <c r="BP69" s="16">
        <v>1.1619999999999999</v>
      </c>
      <c r="BQ69" s="16">
        <v>1.2350000000000001</v>
      </c>
      <c r="BR69" s="16">
        <v>1.3129999999999999</v>
      </c>
      <c r="BS69" s="16">
        <v>1.399</v>
      </c>
      <c r="BT69" s="16">
        <v>1.4930000000000001</v>
      </c>
      <c r="BU69" s="16">
        <v>1.5960000000000001</v>
      </c>
      <c r="BV69" s="16">
        <v>1.7110000000000001</v>
      </c>
      <c r="BW69" s="16">
        <v>1.841</v>
      </c>
      <c r="BX69" s="16">
        <v>1.988</v>
      </c>
      <c r="BY69" s="16">
        <v>2.157</v>
      </c>
      <c r="BZ69" s="16">
        <v>2.3540000000000001</v>
      </c>
      <c r="CA69" s="16">
        <v>2.5880000000000001</v>
      </c>
      <c r="CB69" s="16">
        <v>2.871</v>
      </c>
      <c r="CC69" s="16">
        <v>3.2250000000000001</v>
      </c>
      <c r="CD69" s="16">
        <v>3.6819999999999999</v>
      </c>
      <c r="CE69" s="16">
        <v>4.3049999999999997</v>
      </c>
      <c r="CF69" s="16">
        <v>5.2229999999999999</v>
      </c>
      <c r="CG69" s="16">
        <v>6.7679999999999998</v>
      </c>
      <c r="CH69" s="16">
        <v>10.26</v>
      </c>
      <c r="CI69" s="16">
        <v>93.87</v>
      </c>
      <c r="CJ69" s="16" t="s">
        <v>134</v>
      </c>
      <c r="CK69" s="16" t="s">
        <v>134</v>
      </c>
      <c r="CL69" s="16" t="s">
        <v>134</v>
      </c>
      <c r="CM69" s="16" t="s">
        <v>134</v>
      </c>
      <c r="CN69" s="16" t="s">
        <v>134</v>
      </c>
      <c r="CO69" s="16" t="s">
        <v>134</v>
      </c>
      <c r="CP69" s="16" t="s">
        <v>134</v>
      </c>
      <c r="CQ69" s="16" t="s">
        <v>134</v>
      </c>
      <c r="CR69" s="16" t="s">
        <v>134</v>
      </c>
      <c r="CS69" s="16" t="s">
        <v>134</v>
      </c>
      <c r="CT69" s="16" t="s">
        <v>134</v>
      </c>
      <c r="CU69" s="16" t="s">
        <v>134</v>
      </c>
      <c r="CV69" s="16" t="s">
        <v>134</v>
      </c>
      <c r="CW69" s="16" t="s">
        <v>134</v>
      </c>
      <c r="CX69" s="16" t="s">
        <v>134</v>
      </c>
      <c r="CY69" s="16" t="s">
        <v>134</v>
      </c>
      <c r="CZ69" s="16" t="s">
        <v>134</v>
      </c>
    </row>
    <row r="70" spans="2:104">
      <c r="B70" s="28"/>
      <c r="C70" s="14" t="s">
        <v>101</v>
      </c>
      <c r="D70" s="16" t="s">
        <v>135</v>
      </c>
      <c r="E70" s="16" t="s">
        <v>135</v>
      </c>
      <c r="F70" s="16" t="s">
        <v>135</v>
      </c>
      <c r="G70" s="16" t="s">
        <v>135</v>
      </c>
      <c r="H70" s="16" t="s">
        <v>135</v>
      </c>
      <c r="I70" s="16" t="s">
        <v>135</v>
      </c>
      <c r="J70" s="16" t="s">
        <v>135</v>
      </c>
      <c r="K70" s="16" t="s">
        <v>135</v>
      </c>
      <c r="L70" s="16" t="s">
        <v>135</v>
      </c>
      <c r="M70" s="16" t="s">
        <v>135</v>
      </c>
      <c r="N70" s="16" t="s">
        <v>135</v>
      </c>
      <c r="O70" s="16" t="s">
        <v>135</v>
      </c>
      <c r="P70" s="16" t="s">
        <v>135</v>
      </c>
      <c r="Q70" s="16" t="s">
        <v>135</v>
      </c>
      <c r="R70" s="16" t="s">
        <v>135</v>
      </c>
      <c r="S70" s="16" t="s">
        <v>135</v>
      </c>
      <c r="T70" s="16" t="s">
        <v>135</v>
      </c>
      <c r="U70" s="16" t="s">
        <v>135</v>
      </c>
      <c r="V70" s="16" t="s">
        <v>135</v>
      </c>
      <c r="W70" s="16" t="s">
        <v>135</v>
      </c>
      <c r="X70" s="16" t="s">
        <v>135</v>
      </c>
      <c r="Y70" s="16" t="s">
        <v>135</v>
      </c>
      <c r="Z70" s="16" t="s">
        <v>135</v>
      </c>
      <c r="AA70" s="16" t="s">
        <v>135</v>
      </c>
      <c r="AB70" s="16" t="s">
        <v>135</v>
      </c>
      <c r="AC70" s="16" t="s">
        <v>135</v>
      </c>
      <c r="AD70" s="16" t="s">
        <v>135</v>
      </c>
      <c r="AE70" s="16" t="s">
        <v>135</v>
      </c>
      <c r="AF70" s="16" t="s">
        <v>135</v>
      </c>
      <c r="AG70" s="16" t="s">
        <v>135</v>
      </c>
      <c r="AH70" s="16" t="s">
        <v>135</v>
      </c>
      <c r="AI70" s="16" t="s">
        <v>135</v>
      </c>
      <c r="AJ70" s="16" t="s">
        <v>135</v>
      </c>
      <c r="AK70" s="16" t="s">
        <v>135</v>
      </c>
      <c r="AL70" s="16" t="s">
        <v>135</v>
      </c>
      <c r="AM70" s="16" t="s">
        <v>135</v>
      </c>
      <c r="AN70" s="16" t="s">
        <v>135</v>
      </c>
      <c r="AO70" s="16" t="s">
        <v>135</v>
      </c>
      <c r="AP70" s="16" t="s">
        <v>135</v>
      </c>
      <c r="AQ70" s="16" t="s">
        <v>135</v>
      </c>
      <c r="AR70" s="16" t="s">
        <v>135</v>
      </c>
      <c r="AS70" s="16" t="s">
        <v>135</v>
      </c>
      <c r="AT70" s="16" t="s">
        <v>135</v>
      </c>
      <c r="AU70" s="16" t="s">
        <v>135</v>
      </c>
      <c r="AV70" s="16" t="s">
        <v>135</v>
      </c>
      <c r="AW70" s="16" t="s">
        <v>135</v>
      </c>
      <c r="AX70" s="16" t="s">
        <v>135</v>
      </c>
      <c r="AY70" s="16" t="s">
        <v>135</v>
      </c>
      <c r="AZ70" s="16" t="s">
        <v>135</v>
      </c>
      <c r="BA70" s="16" t="s">
        <v>135</v>
      </c>
      <c r="BB70" s="16" t="s">
        <v>135</v>
      </c>
      <c r="BC70" s="16" t="s">
        <v>135</v>
      </c>
      <c r="BD70" s="16" t="s">
        <v>135</v>
      </c>
      <c r="BE70" s="16" t="s">
        <v>135</v>
      </c>
      <c r="BF70" s="16" t="s">
        <v>135</v>
      </c>
      <c r="BG70" s="16" t="s">
        <v>135</v>
      </c>
      <c r="BH70" s="16">
        <v>0.64339999999999997</v>
      </c>
      <c r="BI70" s="16">
        <v>0.68899999999999995</v>
      </c>
      <c r="BJ70" s="16">
        <v>0.73619999999999997</v>
      </c>
      <c r="BK70" s="16">
        <v>0.78520000000000001</v>
      </c>
      <c r="BL70" s="16">
        <v>0.83640000000000003</v>
      </c>
      <c r="BM70" s="16">
        <v>0.88990000000000002</v>
      </c>
      <c r="BN70" s="16">
        <v>0.94620000000000004</v>
      </c>
      <c r="BO70" s="16">
        <v>1.006</v>
      </c>
      <c r="BP70" s="16">
        <v>1.069</v>
      </c>
      <c r="BQ70" s="16">
        <v>1.137</v>
      </c>
      <c r="BR70" s="16">
        <v>1.21</v>
      </c>
      <c r="BS70" s="16">
        <v>1.2889999999999999</v>
      </c>
      <c r="BT70" s="16">
        <v>1.3759999999999999</v>
      </c>
      <c r="BU70" s="16">
        <v>1.4710000000000001</v>
      </c>
      <c r="BV70" s="16">
        <v>1.5760000000000001</v>
      </c>
      <c r="BW70" s="16">
        <v>1.6930000000000001</v>
      </c>
      <c r="BX70" s="16">
        <v>1.825</v>
      </c>
      <c r="BY70" s="16">
        <v>1.9770000000000001</v>
      </c>
      <c r="BZ70" s="16">
        <v>2.1509999999999998</v>
      </c>
      <c r="CA70" s="16">
        <v>2.3559999999999999</v>
      </c>
      <c r="CB70" s="16">
        <v>2.6019999999999999</v>
      </c>
      <c r="CC70" s="16">
        <v>2.9020000000000001</v>
      </c>
      <c r="CD70" s="16">
        <v>3.282</v>
      </c>
      <c r="CE70" s="16">
        <v>3.7829999999999999</v>
      </c>
      <c r="CF70" s="16">
        <v>4.484</v>
      </c>
      <c r="CG70" s="16">
        <v>5.5650000000000004</v>
      </c>
      <c r="CH70" s="16">
        <v>7.5519999999999996</v>
      </c>
      <c r="CI70" s="16">
        <v>13.39</v>
      </c>
      <c r="CJ70" s="16" t="s">
        <v>134</v>
      </c>
      <c r="CK70" s="16" t="s">
        <v>134</v>
      </c>
      <c r="CL70" s="16" t="s">
        <v>134</v>
      </c>
      <c r="CM70" s="16" t="s">
        <v>134</v>
      </c>
      <c r="CN70" s="16" t="s">
        <v>134</v>
      </c>
      <c r="CO70" s="16" t="s">
        <v>134</v>
      </c>
      <c r="CP70" s="16" t="s">
        <v>134</v>
      </c>
      <c r="CQ70" s="16" t="s">
        <v>134</v>
      </c>
      <c r="CR70" s="16" t="s">
        <v>134</v>
      </c>
      <c r="CS70" s="16" t="s">
        <v>134</v>
      </c>
      <c r="CT70" s="16" t="s">
        <v>134</v>
      </c>
      <c r="CU70" s="16" t="s">
        <v>134</v>
      </c>
      <c r="CV70" s="16" t="s">
        <v>134</v>
      </c>
      <c r="CW70" s="16" t="s">
        <v>134</v>
      </c>
      <c r="CX70" s="16" t="s">
        <v>134</v>
      </c>
      <c r="CY70" s="16" t="s">
        <v>134</v>
      </c>
      <c r="CZ70" s="16" t="s">
        <v>134</v>
      </c>
    </row>
    <row r="71" spans="2:104">
      <c r="B71" s="28"/>
      <c r="C71" s="14" t="s">
        <v>102</v>
      </c>
      <c r="D71" s="16" t="s">
        <v>135</v>
      </c>
      <c r="E71" s="16" t="s">
        <v>135</v>
      </c>
      <c r="F71" s="16" t="s">
        <v>135</v>
      </c>
      <c r="G71" s="16" t="s">
        <v>135</v>
      </c>
      <c r="H71" s="16" t="s">
        <v>135</v>
      </c>
      <c r="I71" s="16" t="s">
        <v>135</v>
      </c>
      <c r="J71" s="16" t="s">
        <v>135</v>
      </c>
      <c r="K71" s="16" t="s">
        <v>135</v>
      </c>
      <c r="L71" s="16" t="s">
        <v>135</v>
      </c>
      <c r="M71" s="16" t="s">
        <v>135</v>
      </c>
      <c r="N71" s="16" t="s">
        <v>135</v>
      </c>
      <c r="O71" s="16" t="s">
        <v>135</v>
      </c>
      <c r="P71" s="16" t="s">
        <v>135</v>
      </c>
      <c r="Q71" s="16" t="s">
        <v>135</v>
      </c>
      <c r="R71" s="16" t="s">
        <v>135</v>
      </c>
      <c r="S71" s="16" t="s">
        <v>135</v>
      </c>
      <c r="T71" s="16" t="s">
        <v>135</v>
      </c>
      <c r="U71" s="16" t="s">
        <v>135</v>
      </c>
      <c r="V71" s="16" t="s">
        <v>135</v>
      </c>
      <c r="W71" s="16" t="s">
        <v>135</v>
      </c>
      <c r="X71" s="16" t="s">
        <v>135</v>
      </c>
      <c r="Y71" s="16" t="s">
        <v>135</v>
      </c>
      <c r="Z71" s="16" t="s">
        <v>135</v>
      </c>
      <c r="AA71" s="16" t="s">
        <v>135</v>
      </c>
      <c r="AB71" s="16" t="s">
        <v>135</v>
      </c>
      <c r="AC71" s="16" t="s">
        <v>135</v>
      </c>
      <c r="AD71" s="16" t="s">
        <v>135</v>
      </c>
      <c r="AE71" s="16" t="s">
        <v>135</v>
      </c>
      <c r="AF71" s="16" t="s">
        <v>135</v>
      </c>
      <c r="AG71" s="16" t="s">
        <v>135</v>
      </c>
      <c r="AH71" s="16" t="s">
        <v>135</v>
      </c>
      <c r="AI71" s="16" t="s">
        <v>135</v>
      </c>
      <c r="AJ71" s="16" t="s">
        <v>135</v>
      </c>
      <c r="AK71" s="16" t="s">
        <v>135</v>
      </c>
      <c r="AL71" s="16" t="s">
        <v>135</v>
      </c>
      <c r="AM71" s="16" t="s">
        <v>135</v>
      </c>
      <c r="AN71" s="16" t="s">
        <v>135</v>
      </c>
      <c r="AO71" s="16" t="s">
        <v>135</v>
      </c>
      <c r="AP71" s="16" t="s">
        <v>135</v>
      </c>
      <c r="AQ71" s="16" t="s">
        <v>135</v>
      </c>
      <c r="AR71" s="16" t="s">
        <v>135</v>
      </c>
      <c r="AS71" s="16" t="s">
        <v>135</v>
      </c>
      <c r="AT71" s="16" t="s">
        <v>135</v>
      </c>
      <c r="AU71" s="16" t="s">
        <v>135</v>
      </c>
      <c r="AV71" s="16" t="s">
        <v>135</v>
      </c>
      <c r="AW71" s="16" t="s">
        <v>135</v>
      </c>
      <c r="AX71" s="16" t="s">
        <v>135</v>
      </c>
      <c r="AY71" s="16" t="s">
        <v>135</v>
      </c>
      <c r="AZ71" s="16" t="s">
        <v>135</v>
      </c>
      <c r="BA71" s="16" t="s">
        <v>135</v>
      </c>
      <c r="BB71" s="16" t="s">
        <v>135</v>
      </c>
      <c r="BC71" s="16" t="s">
        <v>135</v>
      </c>
      <c r="BD71" s="16" t="s">
        <v>135</v>
      </c>
      <c r="BE71" s="16" t="s">
        <v>135</v>
      </c>
      <c r="BF71" s="16" t="s">
        <v>135</v>
      </c>
      <c r="BG71" s="16" t="s">
        <v>135</v>
      </c>
      <c r="BH71" s="16" t="s">
        <v>135</v>
      </c>
      <c r="BI71" s="16">
        <v>0.61709999999999998</v>
      </c>
      <c r="BJ71" s="16">
        <v>0.66279999999999994</v>
      </c>
      <c r="BK71" s="16">
        <v>0.71020000000000005</v>
      </c>
      <c r="BL71" s="16">
        <v>0.75929999999999997</v>
      </c>
      <c r="BM71" s="16">
        <v>0.8105</v>
      </c>
      <c r="BN71" s="16">
        <v>0.86419999999999997</v>
      </c>
      <c r="BO71" s="16">
        <v>0.92069999999999996</v>
      </c>
      <c r="BP71" s="16">
        <v>0.98050000000000004</v>
      </c>
      <c r="BQ71" s="16">
        <v>1.044</v>
      </c>
      <c r="BR71" s="16">
        <v>1.1120000000000001</v>
      </c>
      <c r="BS71" s="16">
        <v>1.1859999999999999</v>
      </c>
      <c r="BT71" s="16">
        <v>1.266</v>
      </c>
      <c r="BU71" s="16">
        <v>1.353</v>
      </c>
      <c r="BV71" s="16">
        <v>1.4490000000000001</v>
      </c>
      <c r="BW71" s="16">
        <v>1.556</v>
      </c>
      <c r="BX71" s="16">
        <v>1.6759999999999999</v>
      </c>
      <c r="BY71" s="16">
        <v>1.8120000000000001</v>
      </c>
      <c r="BZ71" s="16">
        <v>1.9670000000000001</v>
      </c>
      <c r="CA71" s="16">
        <v>2.1480000000000001</v>
      </c>
      <c r="CB71" s="16">
        <v>2.3620000000000001</v>
      </c>
      <c r="CC71" s="16">
        <v>2.62</v>
      </c>
      <c r="CD71" s="16">
        <v>2.9409999999999998</v>
      </c>
      <c r="CE71" s="16">
        <v>3.3519999999999999</v>
      </c>
      <c r="CF71" s="16">
        <v>3.9060000000000001</v>
      </c>
      <c r="CG71" s="16">
        <v>4.7089999999999996</v>
      </c>
      <c r="CH71" s="16">
        <v>6.02</v>
      </c>
      <c r="CI71" s="16">
        <v>8.76</v>
      </c>
      <c r="CJ71" s="16">
        <v>24.19</v>
      </c>
      <c r="CK71" s="16" t="s">
        <v>134</v>
      </c>
      <c r="CL71" s="16" t="s">
        <v>134</v>
      </c>
      <c r="CM71" s="16" t="s">
        <v>134</v>
      </c>
      <c r="CN71" s="16" t="s">
        <v>134</v>
      </c>
      <c r="CO71" s="16" t="s">
        <v>134</v>
      </c>
      <c r="CP71" s="16" t="s">
        <v>134</v>
      </c>
      <c r="CQ71" s="16" t="s">
        <v>134</v>
      </c>
      <c r="CR71" s="16" t="s">
        <v>134</v>
      </c>
      <c r="CS71" s="16" t="s">
        <v>134</v>
      </c>
      <c r="CT71" s="16" t="s">
        <v>134</v>
      </c>
      <c r="CU71" s="16" t="s">
        <v>134</v>
      </c>
      <c r="CV71" s="16" t="s">
        <v>134</v>
      </c>
      <c r="CW71" s="16" t="s">
        <v>134</v>
      </c>
      <c r="CX71" s="16" t="s">
        <v>134</v>
      </c>
      <c r="CY71" s="16" t="s">
        <v>134</v>
      </c>
      <c r="CZ71" s="16" t="s">
        <v>134</v>
      </c>
    </row>
    <row r="72" spans="2:104">
      <c r="B72" s="28"/>
      <c r="C72" s="14" t="s">
        <v>103</v>
      </c>
      <c r="D72" s="16" t="s">
        <v>135</v>
      </c>
      <c r="E72" s="16" t="s">
        <v>135</v>
      </c>
      <c r="F72" s="16" t="s">
        <v>135</v>
      </c>
      <c r="G72" s="16" t="s">
        <v>135</v>
      </c>
      <c r="H72" s="16" t="s">
        <v>135</v>
      </c>
      <c r="I72" s="16" t="s">
        <v>135</v>
      </c>
      <c r="J72" s="16" t="s">
        <v>135</v>
      </c>
      <c r="K72" s="16" t="s">
        <v>135</v>
      </c>
      <c r="L72" s="16" t="s">
        <v>135</v>
      </c>
      <c r="M72" s="16" t="s">
        <v>135</v>
      </c>
      <c r="N72" s="16" t="s">
        <v>135</v>
      </c>
      <c r="O72" s="16" t="s">
        <v>135</v>
      </c>
      <c r="P72" s="16" t="s">
        <v>135</v>
      </c>
      <c r="Q72" s="16" t="s">
        <v>135</v>
      </c>
      <c r="R72" s="16" t="s">
        <v>135</v>
      </c>
      <c r="S72" s="16" t="s">
        <v>135</v>
      </c>
      <c r="T72" s="16" t="s">
        <v>135</v>
      </c>
      <c r="U72" s="16" t="s">
        <v>135</v>
      </c>
      <c r="V72" s="16" t="s">
        <v>135</v>
      </c>
      <c r="W72" s="16" t="s">
        <v>135</v>
      </c>
      <c r="X72" s="16" t="s">
        <v>135</v>
      </c>
      <c r="Y72" s="16" t="s">
        <v>135</v>
      </c>
      <c r="Z72" s="16" t="s">
        <v>135</v>
      </c>
      <c r="AA72" s="16" t="s">
        <v>135</v>
      </c>
      <c r="AB72" s="16" t="s">
        <v>135</v>
      </c>
      <c r="AC72" s="16" t="s">
        <v>135</v>
      </c>
      <c r="AD72" s="16" t="s">
        <v>135</v>
      </c>
      <c r="AE72" s="16" t="s">
        <v>135</v>
      </c>
      <c r="AF72" s="16" t="s">
        <v>135</v>
      </c>
      <c r="AG72" s="16" t="s">
        <v>135</v>
      </c>
      <c r="AH72" s="16" t="s">
        <v>135</v>
      </c>
      <c r="AI72" s="16" t="s">
        <v>135</v>
      </c>
      <c r="AJ72" s="16" t="s">
        <v>135</v>
      </c>
      <c r="AK72" s="16" t="s">
        <v>135</v>
      </c>
      <c r="AL72" s="16" t="s">
        <v>135</v>
      </c>
      <c r="AM72" s="16" t="s">
        <v>135</v>
      </c>
      <c r="AN72" s="16" t="s">
        <v>135</v>
      </c>
      <c r="AO72" s="16" t="s">
        <v>135</v>
      </c>
      <c r="AP72" s="16" t="s">
        <v>135</v>
      </c>
      <c r="AQ72" s="16" t="s">
        <v>135</v>
      </c>
      <c r="AR72" s="16" t="s">
        <v>135</v>
      </c>
      <c r="AS72" s="16" t="s">
        <v>135</v>
      </c>
      <c r="AT72" s="16" t="s">
        <v>135</v>
      </c>
      <c r="AU72" s="16" t="s">
        <v>135</v>
      </c>
      <c r="AV72" s="16" t="s">
        <v>135</v>
      </c>
      <c r="AW72" s="16" t="s">
        <v>135</v>
      </c>
      <c r="AX72" s="16" t="s">
        <v>135</v>
      </c>
      <c r="AY72" s="16" t="s">
        <v>135</v>
      </c>
      <c r="AZ72" s="16" t="s">
        <v>135</v>
      </c>
      <c r="BA72" s="16" t="s">
        <v>135</v>
      </c>
      <c r="BB72" s="16" t="s">
        <v>135</v>
      </c>
      <c r="BC72" s="16" t="s">
        <v>135</v>
      </c>
      <c r="BD72" s="16" t="s">
        <v>135</v>
      </c>
      <c r="BE72" s="16" t="s">
        <v>135</v>
      </c>
      <c r="BF72" s="16" t="s">
        <v>135</v>
      </c>
      <c r="BG72" s="16" t="s">
        <v>135</v>
      </c>
      <c r="BH72" s="16" t="s">
        <v>135</v>
      </c>
      <c r="BI72" s="16" t="s">
        <v>135</v>
      </c>
      <c r="BJ72" s="16">
        <v>0.5907</v>
      </c>
      <c r="BK72" s="16">
        <v>0.63660000000000005</v>
      </c>
      <c r="BL72" s="16">
        <v>0.68410000000000004</v>
      </c>
      <c r="BM72" s="16">
        <v>0.73340000000000005</v>
      </c>
      <c r="BN72" s="16">
        <v>0.78480000000000005</v>
      </c>
      <c r="BO72" s="16">
        <v>0.83860000000000001</v>
      </c>
      <c r="BP72" s="16">
        <v>0.8952</v>
      </c>
      <c r="BQ72" s="16">
        <v>0.95530000000000004</v>
      </c>
      <c r="BR72" s="16">
        <v>1.0189999999999999</v>
      </c>
      <c r="BS72" s="16">
        <v>1.0880000000000001</v>
      </c>
      <c r="BT72" s="16">
        <v>1.1619999999999999</v>
      </c>
      <c r="BU72" s="16">
        <v>1.2430000000000001</v>
      </c>
      <c r="BV72" s="16">
        <v>1.331</v>
      </c>
      <c r="BW72" s="16">
        <v>1.429</v>
      </c>
      <c r="BX72" s="16">
        <v>1.5369999999999999</v>
      </c>
      <c r="BY72" s="16">
        <v>1.66</v>
      </c>
      <c r="BZ72" s="16">
        <v>1.7989999999999999</v>
      </c>
      <c r="CA72" s="16">
        <v>1.96</v>
      </c>
      <c r="CB72" s="16">
        <v>2.1480000000000001</v>
      </c>
      <c r="CC72" s="16">
        <v>2.3719999999999999</v>
      </c>
      <c r="CD72" s="16">
        <v>2.645</v>
      </c>
      <c r="CE72" s="16">
        <v>2.9889999999999999</v>
      </c>
      <c r="CF72" s="16">
        <v>3.4380000000000002</v>
      </c>
      <c r="CG72" s="16">
        <v>4.0590000000000002</v>
      </c>
      <c r="CH72" s="16">
        <v>4.9969999999999999</v>
      </c>
      <c r="CI72" s="16">
        <v>6.6539999999999999</v>
      </c>
      <c r="CJ72" s="16">
        <v>10.91</v>
      </c>
      <c r="CK72" s="16" t="s">
        <v>134</v>
      </c>
      <c r="CL72" s="16" t="s">
        <v>134</v>
      </c>
      <c r="CM72" s="16" t="s">
        <v>134</v>
      </c>
      <c r="CN72" s="16" t="s">
        <v>134</v>
      </c>
      <c r="CO72" s="16" t="s">
        <v>134</v>
      </c>
      <c r="CP72" s="16" t="s">
        <v>134</v>
      </c>
      <c r="CQ72" s="16" t="s">
        <v>134</v>
      </c>
      <c r="CR72" s="16" t="s">
        <v>134</v>
      </c>
      <c r="CS72" s="16" t="s">
        <v>134</v>
      </c>
      <c r="CT72" s="16" t="s">
        <v>134</v>
      </c>
      <c r="CU72" s="16" t="s">
        <v>134</v>
      </c>
      <c r="CV72" s="16" t="s">
        <v>134</v>
      </c>
      <c r="CW72" s="16" t="s">
        <v>134</v>
      </c>
      <c r="CX72" s="16" t="s">
        <v>134</v>
      </c>
      <c r="CY72" s="16" t="s">
        <v>134</v>
      </c>
      <c r="CZ72" s="16" t="s">
        <v>134</v>
      </c>
    </row>
    <row r="73" spans="2:104">
      <c r="B73" s="28"/>
      <c r="C73" s="14" t="s">
        <v>104</v>
      </c>
      <c r="D73" s="16" t="s">
        <v>135</v>
      </c>
      <c r="E73" s="16" t="s">
        <v>135</v>
      </c>
      <c r="F73" s="16" t="s">
        <v>135</v>
      </c>
      <c r="G73" s="16" t="s">
        <v>135</v>
      </c>
      <c r="H73" s="16" t="s">
        <v>135</v>
      </c>
      <c r="I73" s="16" t="s">
        <v>135</v>
      </c>
      <c r="J73" s="16" t="s">
        <v>135</v>
      </c>
      <c r="K73" s="16" t="s">
        <v>135</v>
      </c>
      <c r="L73" s="16" t="s">
        <v>135</v>
      </c>
      <c r="M73" s="16" t="s">
        <v>135</v>
      </c>
      <c r="N73" s="16" t="s">
        <v>135</v>
      </c>
      <c r="O73" s="16" t="s">
        <v>135</v>
      </c>
      <c r="P73" s="16" t="s">
        <v>135</v>
      </c>
      <c r="Q73" s="16" t="s">
        <v>135</v>
      </c>
      <c r="R73" s="16" t="s">
        <v>135</v>
      </c>
      <c r="S73" s="16" t="s">
        <v>135</v>
      </c>
      <c r="T73" s="16" t="s">
        <v>135</v>
      </c>
      <c r="U73" s="16" t="s">
        <v>135</v>
      </c>
      <c r="V73" s="16" t="s">
        <v>135</v>
      </c>
      <c r="W73" s="16" t="s">
        <v>135</v>
      </c>
      <c r="X73" s="16" t="s">
        <v>135</v>
      </c>
      <c r="Y73" s="16" t="s">
        <v>135</v>
      </c>
      <c r="Z73" s="16" t="s">
        <v>135</v>
      </c>
      <c r="AA73" s="16" t="s">
        <v>135</v>
      </c>
      <c r="AB73" s="16" t="s">
        <v>135</v>
      </c>
      <c r="AC73" s="16" t="s">
        <v>135</v>
      </c>
      <c r="AD73" s="16" t="s">
        <v>135</v>
      </c>
      <c r="AE73" s="16" t="s">
        <v>135</v>
      </c>
      <c r="AF73" s="16" t="s">
        <v>135</v>
      </c>
      <c r="AG73" s="16" t="s">
        <v>135</v>
      </c>
      <c r="AH73" s="16" t="s">
        <v>135</v>
      </c>
      <c r="AI73" s="16" t="s">
        <v>135</v>
      </c>
      <c r="AJ73" s="16" t="s">
        <v>135</v>
      </c>
      <c r="AK73" s="16" t="s">
        <v>135</v>
      </c>
      <c r="AL73" s="16" t="s">
        <v>135</v>
      </c>
      <c r="AM73" s="16" t="s">
        <v>135</v>
      </c>
      <c r="AN73" s="16" t="s">
        <v>135</v>
      </c>
      <c r="AO73" s="16" t="s">
        <v>135</v>
      </c>
      <c r="AP73" s="16" t="s">
        <v>135</v>
      </c>
      <c r="AQ73" s="16" t="s">
        <v>135</v>
      </c>
      <c r="AR73" s="16" t="s">
        <v>135</v>
      </c>
      <c r="AS73" s="16" t="s">
        <v>135</v>
      </c>
      <c r="AT73" s="16" t="s">
        <v>135</v>
      </c>
      <c r="AU73" s="16" t="s">
        <v>135</v>
      </c>
      <c r="AV73" s="16" t="s">
        <v>135</v>
      </c>
      <c r="AW73" s="16" t="s">
        <v>135</v>
      </c>
      <c r="AX73" s="16" t="s">
        <v>135</v>
      </c>
      <c r="AY73" s="16" t="s">
        <v>135</v>
      </c>
      <c r="AZ73" s="16" t="s">
        <v>135</v>
      </c>
      <c r="BA73" s="16" t="s">
        <v>135</v>
      </c>
      <c r="BB73" s="16" t="s">
        <v>135</v>
      </c>
      <c r="BC73" s="16" t="s">
        <v>135</v>
      </c>
      <c r="BD73" s="16" t="s">
        <v>135</v>
      </c>
      <c r="BE73" s="16" t="s">
        <v>135</v>
      </c>
      <c r="BF73" s="16" t="s">
        <v>135</v>
      </c>
      <c r="BG73" s="16" t="s">
        <v>135</v>
      </c>
      <c r="BH73" s="16" t="s">
        <v>135</v>
      </c>
      <c r="BI73" s="16" t="s">
        <v>135</v>
      </c>
      <c r="BJ73" s="16" t="s">
        <v>135</v>
      </c>
      <c r="BK73" s="16" t="s">
        <v>135</v>
      </c>
      <c r="BL73" s="16">
        <v>0.61029999999999995</v>
      </c>
      <c r="BM73" s="16">
        <v>0.65800000000000003</v>
      </c>
      <c r="BN73" s="16">
        <v>0.70740000000000003</v>
      </c>
      <c r="BO73" s="16">
        <v>0.75900000000000001</v>
      </c>
      <c r="BP73" s="16">
        <v>0.81299999999999994</v>
      </c>
      <c r="BQ73" s="16">
        <v>0.86990000000000001</v>
      </c>
      <c r="BR73" s="16">
        <v>0.93020000000000003</v>
      </c>
      <c r="BS73" s="16">
        <v>0.99450000000000005</v>
      </c>
      <c r="BT73" s="16">
        <v>1.0640000000000001</v>
      </c>
      <c r="BU73" s="16">
        <v>1.1379999999999999</v>
      </c>
      <c r="BV73" s="16">
        <v>1.22</v>
      </c>
      <c r="BW73" s="16">
        <v>1.3089999999999999</v>
      </c>
      <c r="BX73" s="16">
        <v>1.4079999999999999</v>
      </c>
      <c r="BY73" s="16">
        <v>1.5189999999999999</v>
      </c>
      <c r="BZ73" s="16">
        <v>1.645</v>
      </c>
      <c r="CA73" s="16">
        <v>1.788</v>
      </c>
      <c r="CB73" s="16">
        <v>1.954</v>
      </c>
      <c r="CC73" s="16">
        <v>2.15</v>
      </c>
      <c r="CD73" s="16">
        <v>2.3860000000000001</v>
      </c>
      <c r="CE73" s="16">
        <v>2.677</v>
      </c>
      <c r="CF73" s="16">
        <v>3.048</v>
      </c>
      <c r="CG73" s="16">
        <v>3.5430000000000001</v>
      </c>
      <c r="CH73" s="16">
        <v>4.25</v>
      </c>
      <c r="CI73" s="16">
        <v>5.3769999999999998</v>
      </c>
      <c r="CJ73" s="16">
        <v>7.5979999999999999</v>
      </c>
      <c r="CK73" s="16">
        <v>16.29</v>
      </c>
      <c r="CL73" s="16" t="s">
        <v>134</v>
      </c>
      <c r="CM73" s="16" t="s">
        <v>134</v>
      </c>
      <c r="CN73" s="16" t="s">
        <v>134</v>
      </c>
      <c r="CO73" s="16" t="s">
        <v>134</v>
      </c>
      <c r="CP73" s="16" t="s">
        <v>134</v>
      </c>
      <c r="CQ73" s="16" t="s">
        <v>134</v>
      </c>
      <c r="CR73" s="16" t="s">
        <v>134</v>
      </c>
      <c r="CS73" s="16" t="s">
        <v>134</v>
      </c>
      <c r="CT73" s="16" t="s">
        <v>134</v>
      </c>
      <c r="CU73" s="16" t="s">
        <v>134</v>
      </c>
      <c r="CV73" s="16" t="s">
        <v>134</v>
      </c>
      <c r="CW73" s="16" t="s">
        <v>134</v>
      </c>
      <c r="CX73" s="16" t="s">
        <v>134</v>
      </c>
      <c r="CY73" s="16" t="s">
        <v>134</v>
      </c>
      <c r="CZ73" s="16" t="s">
        <v>134</v>
      </c>
    </row>
    <row r="74" spans="2:104">
      <c r="B74" s="28"/>
      <c r="C74" s="14" t="s">
        <v>105</v>
      </c>
      <c r="D74" s="16" t="s">
        <v>135</v>
      </c>
      <c r="E74" s="16" t="s">
        <v>135</v>
      </c>
      <c r="F74" s="16" t="s">
        <v>135</v>
      </c>
      <c r="G74" s="16" t="s">
        <v>135</v>
      </c>
      <c r="H74" s="16" t="s">
        <v>135</v>
      </c>
      <c r="I74" s="16" t="s">
        <v>135</v>
      </c>
      <c r="J74" s="16" t="s">
        <v>135</v>
      </c>
      <c r="K74" s="16" t="s">
        <v>135</v>
      </c>
      <c r="L74" s="16" t="s">
        <v>135</v>
      </c>
      <c r="M74" s="16" t="s">
        <v>135</v>
      </c>
      <c r="N74" s="16" t="s">
        <v>135</v>
      </c>
      <c r="O74" s="16" t="s">
        <v>135</v>
      </c>
      <c r="P74" s="16" t="s">
        <v>135</v>
      </c>
      <c r="Q74" s="16" t="s">
        <v>135</v>
      </c>
      <c r="R74" s="16" t="s">
        <v>135</v>
      </c>
      <c r="S74" s="16" t="s">
        <v>135</v>
      </c>
      <c r="T74" s="16" t="s">
        <v>135</v>
      </c>
      <c r="U74" s="16" t="s">
        <v>135</v>
      </c>
      <c r="V74" s="16" t="s">
        <v>135</v>
      </c>
      <c r="W74" s="16" t="s">
        <v>135</v>
      </c>
      <c r="X74" s="16" t="s">
        <v>135</v>
      </c>
      <c r="Y74" s="16" t="s">
        <v>135</v>
      </c>
      <c r="Z74" s="16" t="s">
        <v>135</v>
      </c>
      <c r="AA74" s="16" t="s">
        <v>135</v>
      </c>
      <c r="AB74" s="16" t="s">
        <v>135</v>
      </c>
      <c r="AC74" s="16" t="s">
        <v>135</v>
      </c>
      <c r="AD74" s="16" t="s">
        <v>135</v>
      </c>
      <c r="AE74" s="16" t="s">
        <v>135</v>
      </c>
      <c r="AF74" s="16" t="s">
        <v>135</v>
      </c>
      <c r="AG74" s="16" t="s">
        <v>135</v>
      </c>
      <c r="AH74" s="16" t="s">
        <v>135</v>
      </c>
      <c r="AI74" s="16" t="s">
        <v>135</v>
      </c>
      <c r="AJ74" s="16" t="s">
        <v>135</v>
      </c>
      <c r="AK74" s="16" t="s">
        <v>135</v>
      </c>
      <c r="AL74" s="16" t="s">
        <v>135</v>
      </c>
      <c r="AM74" s="16" t="s">
        <v>135</v>
      </c>
      <c r="AN74" s="16" t="s">
        <v>135</v>
      </c>
      <c r="AO74" s="16" t="s">
        <v>135</v>
      </c>
      <c r="AP74" s="16" t="s">
        <v>135</v>
      </c>
      <c r="AQ74" s="16" t="s">
        <v>135</v>
      </c>
      <c r="AR74" s="16" t="s">
        <v>135</v>
      </c>
      <c r="AS74" s="16" t="s">
        <v>135</v>
      </c>
      <c r="AT74" s="16" t="s">
        <v>135</v>
      </c>
      <c r="AU74" s="16" t="s">
        <v>135</v>
      </c>
      <c r="AV74" s="16" t="s">
        <v>135</v>
      </c>
      <c r="AW74" s="16" t="s">
        <v>135</v>
      </c>
      <c r="AX74" s="16" t="s">
        <v>135</v>
      </c>
      <c r="AY74" s="16" t="s">
        <v>135</v>
      </c>
      <c r="AZ74" s="16" t="s">
        <v>135</v>
      </c>
      <c r="BA74" s="16" t="s">
        <v>135</v>
      </c>
      <c r="BB74" s="16" t="s">
        <v>135</v>
      </c>
      <c r="BC74" s="16" t="s">
        <v>135</v>
      </c>
      <c r="BD74" s="16" t="s">
        <v>135</v>
      </c>
      <c r="BE74" s="16" t="s">
        <v>135</v>
      </c>
      <c r="BF74" s="16" t="s">
        <v>135</v>
      </c>
      <c r="BG74" s="16" t="s">
        <v>135</v>
      </c>
      <c r="BH74" s="16" t="s">
        <v>135</v>
      </c>
      <c r="BI74" s="16" t="s">
        <v>135</v>
      </c>
      <c r="BJ74" s="16" t="s">
        <v>135</v>
      </c>
      <c r="BK74" s="16" t="s">
        <v>135</v>
      </c>
      <c r="BL74" s="16" t="s">
        <v>135</v>
      </c>
      <c r="BM74" s="16">
        <v>0.5837</v>
      </c>
      <c r="BN74" s="16">
        <v>0.63170000000000004</v>
      </c>
      <c r="BO74" s="16">
        <v>0.68140000000000001</v>
      </c>
      <c r="BP74" s="16">
        <v>0.73319999999999996</v>
      </c>
      <c r="BQ74" s="16">
        <v>0.78739999999999999</v>
      </c>
      <c r="BR74" s="16">
        <v>0.84460000000000002</v>
      </c>
      <c r="BS74" s="16">
        <v>0.9052</v>
      </c>
      <c r="BT74" s="16">
        <v>0.96989999999999998</v>
      </c>
      <c r="BU74" s="16">
        <v>1.04</v>
      </c>
      <c r="BV74" s="16">
        <v>1.115</v>
      </c>
      <c r="BW74" s="16">
        <v>1.1970000000000001</v>
      </c>
      <c r="BX74" s="16">
        <v>1.288</v>
      </c>
      <c r="BY74" s="16">
        <v>1.389</v>
      </c>
      <c r="BZ74" s="16">
        <v>1.502</v>
      </c>
      <c r="CA74" s="16">
        <v>1.631</v>
      </c>
      <c r="CB74" s="16">
        <v>1.778</v>
      </c>
      <c r="CC74" s="16">
        <v>1.9510000000000001</v>
      </c>
      <c r="CD74" s="16">
        <v>2.1560000000000001</v>
      </c>
      <c r="CE74" s="16">
        <v>2.4049999999999998</v>
      </c>
      <c r="CF74" s="16">
        <v>2.7160000000000002</v>
      </c>
      <c r="CG74" s="16">
        <v>3.12</v>
      </c>
      <c r="CH74" s="16">
        <v>3.6739999999999999</v>
      </c>
      <c r="CI74" s="16">
        <v>4.4950000000000001</v>
      </c>
      <c r="CJ74" s="16">
        <v>5.8979999999999997</v>
      </c>
      <c r="CK74" s="16">
        <v>9.1809999999999992</v>
      </c>
      <c r="CL74" s="16" t="s">
        <v>134</v>
      </c>
      <c r="CM74" s="16" t="s">
        <v>134</v>
      </c>
      <c r="CN74" s="16" t="s">
        <v>134</v>
      </c>
      <c r="CO74" s="16" t="s">
        <v>134</v>
      </c>
      <c r="CP74" s="16" t="s">
        <v>134</v>
      </c>
      <c r="CQ74" s="16" t="s">
        <v>134</v>
      </c>
      <c r="CR74" s="16" t="s">
        <v>134</v>
      </c>
      <c r="CS74" s="16" t="s">
        <v>134</v>
      </c>
      <c r="CT74" s="16" t="s">
        <v>134</v>
      </c>
      <c r="CU74" s="16" t="s">
        <v>134</v>
      </c>
      <c r="CV74" s="16" t="s">
        <v>134</v>
      </c>
      <c r="CW74" s="16" t="s">
        <v>134</v>
      </c>
      <c r="CX74" s="16" t="s">
        <v>134</v>
      </c>
      <c r="CY74" s="16" t="s">
        <v>134</v>
      </c>
      <c r="CZ74" s="16" t="s">
        <v>134</v>
      </c>
    </row>
    <row r="75" spans="2:104">
      <c r="B75" s="28"/>
      <c r="C75" s="14" t="s">
        <v>106</v>
      </c>
      <c r="D75" s="16" t="s">
        <v>135</v>
      </c>
      <c r="E75" s="16" t="s">
        <v>135</v>
      </c>
      <c r="F75" s="16" t="s">
        <v>135</v>
      </c>
      <c r="G75" s="16" t="s">
        <v>135</v>
      </c>
      <c r="H75" s="16" t="s">
        <v>135</v>
      </c>
      <c r="I75" s="16" t="s">
        <v>135</v>
      </c>
      <c r="J75" s="16" t="s">
        <v>135</v>
      </c>
      <c r="K75" s="16" t="s">
        <v>135</v>
      </c>
      <c r="L75" s="16" t="s">
        <v>135</v>
      </c>
      <c r="M75" s="16" t="s">
        <v>135</v>
      </c>
      <c r="N75" s="16" t="s">
        <v>135</v>
      </c>
      <c r="O75" s="16" t="s">
        <v>135</v>
      </c>
      <c r="P75" s="16" t="s">
        <v>135</v>
      </c>
      <c r="Q75" s="16" t="s">
        <v>135</v>
      </c>
      <c r="R75" s="16" t="s">
        <v>135</v>
      </c>
      <c r="S75" s="16" t="s">
        <v>135</v>
      </c>
      <c r="T75" s="16" t="s">
        <v>135</v>
      </c>
      <c r="U75" s="16" t="s">
        <v>135</v>
      </c>
      <c r="V75" s="16" t="s">
        <v>135</v>
      </c>
      <c r="W75" s="16" t="s">
        <v>135</v>
      </c>
      <c r="X75" s="16" t="s">
        <v>135</v>
      </c>
      <c r="Y75" s="16" t="s">
        <v>135</v>
      </c>
      <c r="Z75" s="16" t="s">
        <v>135</v>
      </c>
      <c r="AA75" s="16" t="s">
        <v>135</v>
      </c>
      <c r="AB75" s="16" t="s">
        <v>135</v>
      </c>
      <c r="AC75" s="16" t="s">
        <v>135</v>
      </c>
      <c r="AD75" s="16" t="s">
        <v>135</v>
      </c>
      <c r="AE75" s="16" t="s">
        <v>135</v>
      </c>
      <c r="AF75" s="16" t="s">
        <v>135</v>
      </c>
      <c r="AG75" s="16" t="s">
        <v>135</v>
      </c>
      <c r="AH75" s="16" t="s">
        <v>135</v>
      </c>
      <c r="AI75" s="16" t="s">
        <v>135</v>
      </c>
      <c r="AJ75" s="16" t="s">
        <v>135</v>
      </c>
      <c r="AK75" s="16" t="s">
        <v>135</v>
      </c>
      <c r="AL75" s="16" t="s">
        <v>135</v>
      </c>
      <c r="AM75" s="16" t="s">
        <v>135</v>
      </c>
      <c r="AN75" s="16" t="s">
        <v>135</v>
      </c>
      <c r="AO75" s="16" t="s">
        <v>135</v>
      </c>
      <c r="AP75" s="16" t="s">
        <v>135</v>
      </c>
      <c r="AQ75" s="16" t="s">
        <v>135</v>
      </c>
      <c r="AR75" s="16" t="s">
        <v>135</v>
      </c>
      <c r="AS75" s="16" t="s">
        <v>135</v>
      </c>
      <c r="AT75" s="16" t="s">
        <v>135</v>
      </c>
      <c r="AU75" s="16" t="s">
        <v>135</v>
      </c>
      <c r="AV75" s="16" t="s">
        <v>135</v>
      </c>
      <c r="AW75" s="16" t="s">
        <v>135</v>
      </c>
      <c r="AX75" s="16" t="s">
        <v>135</v>
      </c>
      <c r="AY75" s="16" t="s">
        <v>135</v>
      </c>
      <c r="AZ75" s="16" t="s">
        <v>135</v>
      </c>
      <c r="BA75" s="16" t="s">
        <v>135</v>
      </c>
      <c r="BB75" s="16" t="s">
        <v>135</v>
      </c>
      <c r="BC75" s="16" t="s">
        <v>135</v>
      </c>
      <c r="BD75" s="16" t="s">
        <v>135</v>
      </c>
      <c r="BE75" s="16" t="s">
        <v>135</v>
      </c>
      <c r="BF75" s="16" t="s">
        <v>135</v>
      </c>
      <c r="BG75" s="16" t="s">
        <v>135</v>
      </c>
      <c r="BH75" s="16" t="s">
        <v>135</v>
      </c>
      <c r="BI75" s="16" t="s">
        <v>135</v>
      </c>
      <c r="BJ75" s="16" t="s">
        <v>135</v>
      </c>
      <c r="BK75" s="16" t="s">
        <v>135</v>
      </c>
      <c r="BL75" s="16" t="s">
        <v>135</v>
      </c>
      <c r="BM75" s="16" t="s">
        <v>135</v>
      </c>
      <c r="BN75" s="16">
        <v>0.55679999999999996</v>
      </c>
      <c r="BO75" s="16">
        <v>0.60509999999999997</v>
      </c>
      <c r="BP75" s="16">
        <v>0.65510000000000002</v>
      </c>
      <c r="BQ75" s="16">
        <v>0.70720000000000005</v>
      </c>
      <c r="BR75" s="16">
        <v>0.76170000000000004</v>
      </c>
      <c r="BS75" s="16">
        <v>0.81920000000000004</v>
      </c>
      <c r="BT75" s="16">
        <v>0.88019999999999998</v>
      </c>
      <c r="BU75" s="16">
        <v>0.94530000000000003</v>
      </c>
      <c r="BV75" s="16">
        <v>1.0149999999999999</v>
      </c>
      <c r="BW75" s="16">
        <v>1.0920000000000001</v>
      </c>
      <c r="BX75" s="16">
        <v>1.175</v>
      </c>
      <c r="BY75" s="16">
        <v>1.2669999999999999</v>
      </c>
      <c r="BZ75" s="16">
        <v>1.37</v>
      </c>
      <c r="CA75" s="16">
        <v>1.486</v>
      </c>
      <c r="CB75" s="16">
        <v>1.6180000000000001</v>
      </c>
      <c r="CC75" s="16">
        <v>1.77</v>
      </c>
      <c r="CD75" s="16">
        <v>1.95</v>
      </c>
      <c r="CE75" s="16">
        <v>2.165</v>
      </c>
      <c r="CF75" s="16">
        <v>2.4300000000000002</v>
      </c>
      <c r="CG75" s="16">
        <v>2.7650000000000001</v>
      </c>
      <c r="CH75" s="16">
        <v>3.21</v>
      </c>
      <c r="CI75" s="16">
        <v>3.8370000000000002</v>
      </c>
      <c r="CJ75" s="16">
        <v>4.8150000000000004</v>
      </c>
      <c r="CK75" s="16">
        <v>6.657</v>
      </c>
      <c r="CL75" s="16">
        <v>12.55</v>
      </c>
      <c r="CM75" s="16" t="s">
        <v>134</v>
      </c>
      <c r="CN75" s="16" t="s">
        <v>134</v>
      </c>
      <c r="CO75" s="16" t="s">
        <v>134</v>
      </c>
      <c r="CP75" s="16" t="s">
        <v>134</v>
      </c>
      <c r="CQ75" s="16" t="s">
        <v>134</v>
      </c>
      <c r="CR75" s="16" t="s">
        <v>134</v>
      </c>
      <c r="CS75" s="16" t="s">
        <v>134</v>
      </c>
      <c r="CT75" s="16" t="s">
        <v>134</v>
      </c>
      <c r="CU75" s="16" t="s">
        <v>134</v>
      </c>
      <c r="CV75" s="16" t="s">
        <v>134</v>
      </c>
      <c r="CW75" s="16" t="s">
        <v>134</v>
      </c>
      <c r="CX75" s="16" t="s">
        <v>134</v>
      </c>
      <c r="CY75" s="16" t="s">
        <v>134</v>
      </c>
      <c r="CZ75" s="16" t="s">
        <v>134</v>
      </c>
    </row>
    <row r="76" spans="2:104">
      <c r="B76" s="28"/>
      <c r="C76" s="14" t="s">
        <v>107</v>
      </c>
      <c r="D76" s="16" t="s">
        <v>135</v>
      </c>
      <c r="E76" s="16" t="s">
        <v>135</v>
      </c>
      <c r="F76" s="16" t="s">
        <v>135</v>
      </c>
      <c r="G76" s="16" t="s">
        <v>135</v>
      </c>
      <c r="H76" s="16" t="s">
        <v>135</v>
      </c>
      <c r="I76" s="16" t="s">
        <v>135</v>
      </c>
      <c r="J76" s="16" t="s">
        <v>135</v>
      </c>
      <c r="K76" s="16" t="s">
        <v>135</v>
      </c>
      <c r="L76" s="16" t="s">
        <v>135</v>
      </c>
      <c r="M76" s="16" t="s">
        <v>135</v>
      </c>
      <c r="N76" s="16" t="s">
        <v>135</v>
      </c>
      <c r="O76" s="16" t="s">
        <v>135</v>
      </c>
      <c r="P76" s="16" t="s">
        <v>135</v>
      </c>
      <c r="Q76" s="16" t="s">
        <v>135</v>
      </c>
      <c r="R76" s="16" t="s">
        <v>135</v>
      </c>
      <c r="S76" s="16" t="s">
        <v>135</v>
      </c>
      <c r="T76" s="16" t="s">
        <v>135</v>
      </c>
      <c r="U76" s="16" t="s">
        <v>135</v>
      </c>
      <c r="V76" s="16" t="s">
        <v>135</v>
      </c>
      <c r="W76" s="16" t="s">
        <v>135</v>
      </c>
      <c r="X76" s="16" t="s">
        <v>135</v>
      </c>
      <c r="Y76" s="16" t="s">
        <v>135</v>
      </c>
      <c r="Z76" s="16" t="s">
        <v>135</v>
      </c>
      <c r="AA76" s="16" t="s">
        <v>135</v>
      </c>
      <c r="AB76" s="16" t="s">
        <v>135</v>
      </c>
      <c r="AC76" s="16" t="s">
        <v>135</v>
      </c>
      <c r="AD76" s="16" t="s">
        <v>135</v>
      </c>
      <c r="AE76" s="16" t="s">
        <v>135</v>
      </c>
      <c r="AF76" s="16" t="s">
        <v>135</v>
      </c>
      <c r="AG76" s="16" t="s">
        <v>135</v>
      </c>
      <c r="AH76" s="16" t="s">
        <v>135</v>
      </c>
      <c r="AI76" s="16" t="s">
        <v>135</v>
      </c>
      <c r="AJ76" s="16" t="s">
        <v>135</v>
      </c>
      <c r="AK76" s="16" t="s">
        <v>135</v>
      </c>
      <c r="AL76" s="16" t="s">
        <v>135</v>
      </c>
      <c r="AM76" s="16" t="s">
        <v>135</v>
      </c>
      <c r="AN76" s="16" t="s">
        <v>135</v>
      </c>
      <c r="AO76" s="16" t="s">
        <v>135</v>
      </c>
      <c r="AP76" s="16" t="s">
        <v>135</v>
      </c>
      <c r="AQ76" s="16" t="s">
        <v>135</v>
      </c>
      <c r="AR76" s="16" t="s">
        <v>135</v>
      </c>
      <c r="AS76" s="16" t="s">
        <v>135</v>
      </c>
      <c r="AT76" s="16" t="s">
        <v>135</v>
      </c>
      <c r="AU76" s="16" t="s">
        <v>135</v>
      </c>
      <c r="AV76" s="16" t="s">
        <v>135</v>
      </c>
      <c r="AW76" s="16" t="s">
        <v>135</v>
      </c>
      <c r="AX76" s="16" t="s">
        <v>135</v>
      </c>
      <c r="AY76" s="16" t="s">
        <v>135</v>
      </c>
      <c r="AZ76" s="16" t="s">
        <v>135</v>
      </c>
      <c r="BA76" s="16" t="s">
        <v>135</v>
      </c>
      <c r="BB76" s="16" t="s">
        <v>135</v>
      </c>
      <c r="BC76" s="16" t="s">
        <v>135</v>
      </c>
      <c r="BD76" s="16" t="s">
        <v>135</v>
      </c>
      <c r="BE76" s="16" t="s">
        <v>135</v>
      </c>
      <c r="BF76" s="16" t="s">
        <v>135</v>
      </c>
      <c r="BG76" s="16" t="s">
        <v>135</v>
      </c>
      <c r="BH76" s="16" t="s">
        <v>135</v>
      </c>
      <c r="BI76" s="16" t="s">
        <v>135</v>
      </c>
      <c r="BJ76" s="16" t="s">
        <v>135</v>
      </c>
      <c r="BK76" s="16" t="s">
        <v>135</v>
      </c>
      <c r="BL76" s="16" t="s">
        <v>135</v>
      </c>
      <c r="BM76" s="16" t="s">
        <v>135</v>
      </c>
      <c r="BN76" s="16" t="s">
        <v>135</v>
      </c>
      <c r="BO76" s="16">
        <v>0.52959999999999996</v>
      </c>
      <c r="BP76" s="16">
        <v>0.57820000000000005</v>
      </c>
      <c r="BQ76" s="16">
        <v>0.62860000000000005</v>
      </c>
      <c r="BR76" s="16">
        <v>0.68100000000000005</v>
      </c>
      <c r="BS76" s="16">
        <v>0.7359</v>
      </c>
      <c r="BT76" s="16">
        <v>0.79369999999999996</v>
      </c>
      <c r="BU76" s="16">
        <v>0.85509999999999997</v>
      </c>
      <c r="BV76" s="16">
        <v>0.92069999999999996</v>
      </c>
      <c r="BW76" s="16">
        <v>0.99150000000000005</v>
      </c>
      <c r="BX76" s="16">
        <v>1.0680000000000001</v>
      </c>
      <c r="BY76" s="16">
        <v>1.153</v>
      </c>
      <c r="BZ76" s="16">
        <v>1.2470000000000001</v>
      </c>
      <c r="CA76" s="16">
        <v>1.351</v>
      </c>
      <c r="CB76" s="16">
        <v>1.47</v>
      </c>
      <c r="CC76" s="16">
        <v>1.6060000000000001</v>
      </c>
      <c r="CD76" s="16">
        <v>1.764</v>
      </c>
      <c r="CE76" s="16">
        <v>1.952</v>
      </c>
      <c r="CF76" s="16">
        <v>2.1789999999999998</v>
      </c>
      <c r="CG76" s="16">
        <v>2.4620000000000002</v>
      </c>
      <c r="CH76" s="16">
        <v>2.8260000000000001</v>
      </c>
      <c r="CI76" s="16">
        <v>3.3210000000000002</v>
      </c>
      <c r="CJ76" s="16">
        <v>4.0439999999999996</v>
      </c>
      <c r="CK76" s="16">
        <v>5.2480000000000002</v>
      </c>
      <c r="CL76" s="16">
        <v>7.8730000000000002</v>
      </c>
      <c r="CM76" s="16">
        <v>30.64</v>
      </c>
      <c r="CN76" s="16" t="s">
        <v>134</v>
      </c>
      <c r="CO76" s="16" t="s">
        <v>134</v>
      </c>
      <c r="CP76" s="16" t="s">
        <v>134</v>
      </c>
      <c r="CQ76" s="16" t="s">
        <v>134</v>
      </c>
      <c r="CR76" s="16" t="s">
        <v>134</v>
      </c>
      <c r="CS76" s="16" t="s">
        <v>134</v>
      </c>
      <c r="CT76" s="16" t="s">
        <v>134</v>
      </c>
      <c r="CU76" s="16" t="s">
        <v>134</v>
      </c>
      <c r="CV76" s="16" t="s">
        <v>134</v>
      </c>
      <c r="CW76" s="16" t="s">
        <v>134</v>
      </c>
      <c r="CX76" s="16" t="s">
        <v>134</v>
      </c>
      <c r="CY76" s="16" t="s">
        <v>134</v>
      </c>
      <c r="CZ76" s="16" t="s">
        <v>134</v>
      </c>
    </row>
    <row r="77" spans="2:104">
      <c r="B77" s="28"/>
      <c r="C77" s="14" t="s">
        <v>108</v>
      </c>
      <c r="D77" s="16" t="s">
        <v>135</v>
      </c>
      <c r="E77" s="16" t="s">
        <v>135</v>
      </c>
      <c r="F77" s="16" t="s">
        <v>135</v>
      </c>
      <c r="G77" s="16" t="s">
        <v>135</v>
      </c>
      <c r="H77" s="16" t="s">
        <v>135</v>
      </c>
      <c r="I77" s="16" t="s">
        <v>135</v>
      </c>
      <c r="J77" s="16" t="s">
        <v>135</v>
      </c>
      <c r="K77" s="16" t="s">
        <v>135</v>
      </c>
      <c r="L77" s="16" t="s">
        <v>135</v>
      </c>
      <c r="M77" s="16" t="s">
        <v>135</v>
      </c>
      <c r="N77" s="16" t="s">
        <v>135</v>
      </c>
      <c r="O77" s="16" t="s">
        <v>135</v>
      </c>
      <c r="P77" s="16" t="s">
        <v>135</v>
      </c>
      <c r="Q77" s="16" t="s">
        <v>135</v>
      </c>
      <c r="R77" s="16" t="s">
        <v>135</v>
      </c>
      <c r="S77" s="16" t="s">
        <v>135</v>
      </c>
      <c r="T77" s="16" t="s">
        <v>135</v>
      </c>
      <c r="U77" s="16" t="s">
        <v>135</v>
      </c>
      <c r="V77" s="16" t="s">
        <v>135</v>
      </c>
      <c r="W77" s="16" t="s">
        <v>135</v>
      </c>
      <c r="X77" s="16" t="s">
        <v>135</v>
      </c>
      <c r="Y77" s="16" t="s">
        <v>135</v>
      </c>
      <c r="Z77" s="16" t="s">
        <v>135</v>
      </c>
      <c r="AA77" s="16" t="s">
        <v>135</v>
      </c>
      <c r="AB77" s="16" t="s">
        <v>135</v>
      </c>
      <c r="AC77" s="16" t="s">
        <v>135</v>
      </c>
      <c r="AD77" s="16" t="s">
        <v>135</v>
      </c>
      <c r="AE77" s="16" t="s">
        <v>135</v>
      </c>
      <c r="AF77" s="16" t="s">
        <v>135</v>
      </c>
      <c r="AG77" s="16" t="s">
        <v>135</v>
      </c>
      <c r="AH77" s="16" t="s">
        <v>135</v>
      </c>
      <c r="AI77" s="16" t="s">
        <v>135</v>
      </c>
      <c r="AJ77" s="16" t="s">
        <v>135</v>
      </c>
      <c r="AK77" s="16" t="s">
        <v>135</v>
      </c>
      <c r="AL77" s="16" t="s">
        <v>135</v>
      </c>
      <c r="AM77" s="16" t="s">
        <v>135</v>
      </c>
      <c r="AN77" s="16" t="s">
        <v>135</v>
      </c>
      <c r="AO77" s="16" t="s">
        <v>135</v>
      </c>
      <c r="AP77" s="16" t="s">
        <v>135</v>
      </c>
      <c r="AQ77" s="16" t="s">
        <v>135</v>
      </c>
      <c r="AR77" s="16" t="s">
        <v>135</v>
      </c>
      <c r="AS77" s="16" t="s">
        <v>135</v>
      </c>
      <c r="AT77" s="16" t="s">
        <v>135</v>
      </c>
      <c r="AU77" s="16" t="s">
        <v>135</v>
      </c>
      <c r="AV77" s="16" t="s">
        <v>135</v>
      </c>
      <c r="AW77" s="16" t="s">
        <v>135</v>
      </c>
      <c r="AX77" s="16" t="s">
        <v>135</v>
      </c>
      <c r="AY77" s="16" t="s">
        <v>135</v>
      </c>
      <c r="AZ77" s="16" t="s">
        <v>135</v>
      </c>
      <c r="BA77" s="16" t="s">
        <v>135</v>
      </c>
      <c r="BB77" s="16" t="s">
        <v>135</v>
      </c>
      <c r="BC77" s="16" t="s">
        <v>135</v>
      </c>
      <c r="BD77" s="16" t="s">
        <v>135</v>
      </c>
      <c r="BE77" s="16" t="s">
        <v>135</v>
      </c>
      <c r="BF77" s="16" t="s">
        <v>135</v>
      </c>
      <c r="BG77" s="16" t="s">
        <v>135</v>
      </c>
      <c r="BH77" s="16" t="s">
        <v>135</v>
      </c>
      <c r="BI77" s="16" t="s">
        <v>135</v>
      </c>
      <c r="BJ77" s="16" t="s">
        <v>135</v>
      </c>
      <c r="BK77" s="16" t="s">
        <v>135</v>
      </c>
      <c r="BL77" s="16" t="s">
        <v>135</v>
      </c>
      <c r="BM77" s="16" t="s">
        <v>135</v>
      </c>
      <c r="BN77" s="16" t="s">
        <v>135</v>
      </c>
      <c r="BO77" s="16" t="s">
        <v>135</v>
      </c>
      <c r="BP77" s="16" t="s">
        <v>135</v>
      </c>
      <c r="BQ77" s="16">
        <v>0.55089999999999995</v>
      </c>
      <c r="BR77" s="16">
        <v>0.6018</v>
      </c>
      <c r="BS77" s="16">
        <v>0.65459999999999996</v>
      </c>
      <c r="BT77" s="16">
        <v>0.70979999999999999</v>
      </c>
      <c r="BU77" s="16">
        <v>0.76800000000000002</v>
      </c>
      <c r="BV77" s="16">
        <v>0.82979999999999998</v>
      </c>
      <c r="BW77" s="16">
        <v>0.89600000000000002</v>
      </c>
      <c r="BX77" s="16">
        <v>0.96750000000000003</v>
      </c>
      <c r="BY77" s="16">
        <v>1.0449999999999999</v>
      </c>
      <c r="BZ77" s="16">
        <v>1.131</v>
      </c>
      <c r="CA77" s="16">
        <v>1.226</v>
      </c>
      <c r="CB77" s="16">
        <v>1.333</v>
      </c>
      <c r="CC77" s="16">
        <v>1.4550000000000001</v>
      </c>
      <c r="CD77" s="16">
        <v>1.595</v>
      </c>
      <c r="CE77" s="16">
        <v>1.76</v>
      </c>
      <c r="CF77" s="16">
        <v>1.9570000000000001</v>
      </c>
      <c r="CG77" s="16">
        <v>2.1970000000000001</v>
      </c>
      <c r="CH77" s="16">
        <v>2.5009999999999999</v>
      </c>
      <c r="CI77" s="16">
        <v>2.9009999999999998</v>
      </c>
      <c r="CJ77" s="16">
        <v>3.4590000000000001</v>
      </c>
      <c r="CK77" s="16">
        <v>4.3150000000000004</v>
      </c>
      <c r="CL77" s="16">
        <v>5.8680000000000003</v>
      </c>
      <c r="CM77" s="16">
        <v>10.220000000000001</v>
      </c>
      <c r="CN77" s="16" t="s">
        <v>134</v>
      </c>
      <c r="CO77" s="16" t="s">
        <v>134</v>
      </c>
      <c r="CP77" s="16" t="s">
        <v>134</v>
      </c>
      <c r="CQ77" s="16" t="s">
        <v>134</v>
      </c>
      <c r="CR77" s="16" t="s">
        <v>134</v>
      </c>
      <c r="CS77" s="16" t="s">
        <v>134</v>
      </c>
      <c r="CT77" s="16" t="s">
        <v>134</v>
      </c>
      <c r="CU77" s="16" t="s">
        <v>134</v>
      </c>
      <c r="CV77" s="16" t="s">
        <v>134</v>
      </c>
      <c r="CW77" s="16" t="s">
        <v>134</v>
      </c>
      <c r="CX77" s="16" t="s">
        <v>134</v>
      </c>
      <c r="CY77" s="16" t="s">
        <v>134</v>
      </c>
      <c r="CZ77" s="16" t="s">
        <v>134</v>
      </c>
    </row>
    <row r="78" spans="2:104">
      <c r="B78" s="28"/>
      <c r="C78" s="14" t="s">
        <v>109</v>
      </c>
      <c r="D78" s="16" t="s">
        <v>135</v>
      </c>
      <c r="E78" s="16" t="s">
        <v>135</v>
      </c>
      <c r="F78" s="16" t="s">
        <v>135</v>
      </c>
      <c r="G78" s="16" t="s">
        <v>135</v>
      </c>
      <c r="H78" s="16" t="s">
        <v>135</v>
      </c>
      <c r="I78" s="16" t="s">
        <v>135</v>
      </c>
      <c r="J78" s="16" t="s">
        <v>135</v>
      </c>
      <c r="K78" s="16" t="s">
        <v>135</v>
      </c>
      <c r="L78" s="16" t="s">
        <v>135</v>
      </c>
      <c r="M78" s="16" t="s">
        <v>135</v>
      </c>
      <c r="N78" s="16" t="s">
        <v>135</v>
      </c>
      <c r="O78" s="16" t="s">
        <v>135</v>
      </c>
      <c r="P78" s="16" t="s">
        <v>135</v>
      </c>
      <c r="Q78" s="16" t="s">
        <v>135</v>
      </c>
      <c r="R78" s="16" t="s">
        <v>135</v>
      </c>
      <c r="S78" s="16" t="s">
        <v>135</v>
      </c>
      <c r="T78" s="16" t="s">
        <v>135</v>
      </c>
      <c r="U78" s="16" t="s">
        <v>135</v>
      </c>
      <c r="V78" s="16" t="s">
        <v>135</v>
      </c>
      <c r="W78" s="16" t="s">
        <v>135</v>
      </c>
      <c r="X78" s="16" t="s">
        <v>135</v>
      </c>
      <c r="Y78" s="16" t="s">
        <v>135</v>
      </c>
      <c r="Z78" s="16" t="s">
        <v>135</v>
      </c>
      <c r="AA78" s="16" t="s">
        <v>135</v>
      </c>
      <c r="AB78" s="16" t="s">
        <v>135</v>
      </c>
      <c r="AC78" s="16" t="s">
        <v>135</v>
      </c>
      <c r="AD78" s="16" t="s">
        <v>135</v>
      </c>
      <c r="AE78" s="16" t="s">
        <v>135</v>
      </c>
      <c r="AF78" s="16" t="s">
        <v>135</v>
      </c>
      <c r="AG78" s="16" t="s">
        <v>135</v>
      </c>
      <c r="AH78" s="16" t="s">
        <v>135</v>
      </c>
      <c r="AI78" s="16" t="s">
        <v>135</v>
      </c>
      <c r="AJ78" s="16" t="s">
        <v>135</v>
      </c>
      <c r="AK78" s="16" t="s">
        <v>135</v>
      </c>
      <c r="AL78" s="16" t="s">
        <v>135</v>
      </c>
      <c r="AM78" s="16" t="s">
        <v>135</v>
      </c>
      <c r="AN78" s="16" t="s">
        <v>135</v>
      </c>
      <c r="AO78" s="16" t="s">
        <v>135</v>
      </c>
      <c r="AP78" s="16" t="s">
        <v>135</v>
      </c>
      <c r="AQ78" s="16" t="s">
        <v>135</v>
      </c>
      <c r="AR78" s="16" t="s">
        <v>135</v>
      </c>
      <c r="AS78" s="16" t="s">
        <v>135</v>
      </c>
      <c r="AT78" s="16" t="s">
        <v>135</v>
      </c>
      <c r="AU78" s="16" t="s">
        <v>135</v>
      </c>
      <c r="AV78" s="16" t="s">
        <v>135</v>
      </c>
      <c r="AW78" s="16" t="s">
        <v>135</v>
      </c>
      <c r="AX78" s="16" t="s">
        <v>135</v>
      </c>
      <c r="AY78" s="16" t="s">
        <v>135</v>
      </c>
      <c r="AZ78" s="16" t="s">
        <v>135</v>
      </c>
      <c r="BA78" s="16" t="s">
        <v>135</v>
      </c>
      <c r="BB78" s="16" t="s">
        <v>135</v>
      </c>
      <c r="BC78" s="16" t="s">
        <v>135</v>
      </c>
      <c r="BD78" s="16" t="s">
        <v>135</v>
      </c>
      <c r="BE78" s="16" t="s">
        <v>135</v>
      </c>
      <c r="BF78" s="16" t="s">
        <v>135</v>
      </c>
      <c r="BG78" s="16" t="s">
        <v>135</v>
      </c>
      <c r="BH78" s="16" t="s">
        <v>135</v>
      </c>
      <c r="BI78" s="16" t="s">
        <v>135</v>
      </c>
      <c r="BJ78" s="16" t="s">
        <v>135</v>
      </c>
      <c r="BK78" s="16" t="s">
        <v>135</v>
      </c>
      <c r="BL78" s="16" t="s">
        <v>135</v>
      </c>
      <c r="BM78" s="16" t="s">
        <v>135</v>
      </c>
      <c r="BN78" s="16" t="s">
        <v>135</v>
      </c>
      <c r="BO78" s="16" t="s">
        <v>135</v>
      </c>
      <c r="BP78" s="16" t="s">
        <v>135</v>
      </c>
      <c r="BQ78" s="16" t="s">
        <v>135</v>
      </c>
      <c r="BR78" s="16">
        <v>0.52310000000000001</v>
      </c>
      <c r="BS78" s="16">
        <v>0.57440000000000002</v>
      </c>
      <c r="BT78" s="16">
        <v>0.62770000000000004</v>
      </c>
      <c r="BU78" s="16">
        <v>0.68340000000000001</v>
      </c>
      <c r="BV78" s="16">
        <v>0.74209999999999998</v>
      </c>
      <c r="BW78" s="16">
        <v>0.8044</v>
      </c>
      <c r="BX78" s="16">
        <v>0.87119999999999997</v>
      </c>
      <c r="BY78" s="16">
        <v>0.94340000000000002</v>
      </c>
      <c r="BZ78" s="16">
        <v>1.022</v>
      </c>
      <c r="CA78" s="16">
        <v>1.109</v>
      </c>
      <c r="CB78" s="16">
        <v>1.206</v>
      </c>
      <c r="CC78" s="16">
        <v>1.3160000000000001</v>
      </c>
      <c r="CD78" s="16">
        <v>1.4410000000000001</v>
      </c>
      <c r="CE78" s="16">
        <v>1.5860000000000001</v>
      </c>
      <c r="CF78" s="16">
        <v>1.758</v>
      </c>
      <c r="CG78" s="16">
        <v>1.9650000000000001</v>
      </c>
      <c r="CH78" s="16">
        <v>2.222</v>
      </c>
      <c r="CI78" s="16">
        <v>2.5510000000000002</v>
      </c>
      <c r="CJ78" s="16">
        <v>2.9940000000000002</v>
      </c>
      <c r="CK78" s="16">
        <v>3.6349999999999998</v>
      </c>
      <c r="CL78" s="16">
        <v>4.6779999999999999</v>
      </c>
      <c r="CM78" s="16">
        <v>6.8330000000000002</v>
      </c>
      <c r="CN78" s="16">
        <v>17.829999999999998</v>
      </c>
      <c r="CO78" s="16" t="s">
        <v>134</v>
      </c>
      <c r="CP78" s="16" t="s">
        <v>134</v>
      </c>
      <c r="CQ78" s="16" t="s">
        <v>134</v>
      </c>
      <c r="CR78" s="16" t="s">
        <v>134</v>
      </c>
      <c r="CS78" s="16" t="s">
        <v>134</v>
      </c>
      <c r="CT78" s="16" t="s">
        <v>134</v>
      </c>
      <c r="CU78" s="16" t="s">
        <v>134</v>
      </c>
      <c r="CV78" s="16" t="s">
        <v>134</v>
      </c>
      <c r="CW78" s="16" t="s">
        <v>134</v>
      </c>
      <c r="CX78" s="16" t="s">
        <v>134</v>
      </c>
      <c r="CY78" s="16" t="s">
        <v>134</v>
      </c>
      <c r="CZ78" s="16" t="s">
        <v>134</v>
      </c>
    </row>
    <row r="79" spans="2:104">
      <c r="B79" s="28"/>
      <c r="C79" s="14" t="s">
        <v>110</v>
      </c>
      <c r="D79" s="16" t="s">
        <v>135</v>
      </c>
      <c r="E79" s="16" t="s">
        <v>135</v>
      </c>
      <c r="F79" s="16" t="s">
        <v>135</v>
      </c>
      <c r="G79" s="16" t="s">
        <v>135</v>
      </c>
      <c r="H79" s="16" t="s">
        <v>135</v>
      </c>
      <c r="I79" s="16" t="s">
        <v>135</v>
      </c>
      <c r="J79" s="16" t="s">
        <v>135</v>
      </c>
      <c r="K79" s="16" t="s">
        <v>135</v>
      </c>
      <c r="L79" s="16" t="s">
        <v>135</v>
      </c>
      <c r="M79" s="16" t="s">
        <v>135</v>
      </c>
      <c r="N79" s="16" t="s">
        <v>135</v>
      </c>
      <c r="O79" s="16" t="s">
        <v>135</v>
      </c>
      <c r="P79" s="16" t="s">
        <v>135</v>
      </c>
      <c r="Q79" s="16" t="s">
        <v>135</v>
      </c>
      <c r="R79" s="16" t="s">
        <v>135</v>
      </c>
      <c r="S79" s="16" t="s">
        <v>135</v>
      </c>
      <c r="T79" s="16" t="s">
        <v>135</v>
      </c>
      <c r="U79" s="16" t="s">
        <v>135</v>
      </c>
      <c r="V79" s="16" t="s">
        <v>135</v>
      </c>
      <c r="W79" s="16" t="s">
        <v>135</v>
      </c>
      <c r="X79" s="16" t="s">
        <v>135</v>
      </c>
      <c r="Y79" s="16" t="s">
        <v>135</v>
      </c>
      <c r="Z79" s="16" t="s">
        <v>135</v>
      </c>
      <c r="AA79" s="16" t="s">
        <v>135</v>
      </c>
      <c r="AB79" s="16" t="s">
        <v>135</v>
      </c>
      <c r="AC79" s="16" t="s">
        <v>135</v>
      </c>
      <c r="AD79" s="16" t="s">
        <v>135</v>
      </c>
      <c r="AE79" s="16" t="s">
        <v>135</v>
      </c>
      <c r="AF79" s="16" t="s">
        <v>135</v>
      </c>
      <c r="AG79" s="16" t="s">
        <v>135</v>
      </c>
      <c r="AH79" s="16" t="s">
        <v>135</v>
      </c>
      <c r="AI79" s="16" t="s">
        <v>135</v>
      </c>
      <c r="AJ79" s="16" t="s">
        <v>135</v>
      </c>
      <c r="AK79" s="16" t="s">
        <v>135</v>
      </c>
      <c r="AL79" s="16" t="s">
        <v>135</v>
      </c>
      <c r="AM79" s="16" t="s">
        <v>135</v>
      </c>
      <c r="AN79" s="16" t="s">
        <v>135</v>
      </c>
      <c r="AO79" s="16" t="s">
        <v>135</v>
      </c>
      <c r="AP79" s="16" t="s">
        <v>135</v>
      </c>
      <c r="AQ79" s="16" t="s">
        <v>135</v>
      </c>
      <c r="AR79" s="16" t="s">
        <v>135</v>
      </c>
      <c r="AS79" s="16" t="s">
        <v>135</v>
      </c>
      <c r="AT79" s="16" t="s">
        <v>135</v>
      </c>
      <c r="AU79" s="16" t="s">
        <v>135</v>
      </c>
      <c r="AV79" s="16" t="s">
        <v>135</v>
      </c>
      <c r="AW79" s="16" t="s">
        <v>135</v>
      </c>
      <c r="AX79" s="16" t="s">
        <v>135</v>
      </c>
      <c r="AY79" s="16" t="s">
        <v>135</v>
      </c>
      <c r="AZ79" s="16" t="s">
        <v>135</v>
      </c>
      <c r="BA79" s="16" t="s">
        <v>135</v>
      </c>
      <c r="BB79" s="16" t="s">
        <v>135</v>
      </c>
      <c r="BC79" s="16" t="s">
        <v>135</v>
      </c>
      <c r="BD79" s="16" t="s">
        <v>135</v>
      </c>
      <c r="BE79" s="16" t="s">
        <v>135</v>
      </c>
      <c r="BF79" s="16" t="s">
        <v>135</v>
      </c>
      <c r="BG79" s="16" t="s">
        <v>135</v>
      </c>
      <c r="BH79" s="16" t="s">
        <v>135</v>
      </c>
      <c r="BI79" s="16" t="s">
        <v>135</v>
      </c>
      <c r="BJ79" s="16" t="s">
        <v>135</v>
      </c>
      <c r="BK79" s="16" t="s">
        <v>135</v>
      </c>
      <c r="BL79" s="16" t="s">
        <v>135</v>
      </c>
      <c r="BM79" s="16" t="s">
        <v>135</v>
      </c>
      <c r="BN79" s="16" t="s">
        <v>135</v>
      </c>
      <c r="BO79" s="16" t="s">
        <v>135</v>
      </c>
      <c r="BP79" s="16" t="s">
        <v>135</v>
      </c>
      <c r="BQ79" s="16" t="s">
        <v>135</v>
      </c>
      <c r="BR79" s="16" t="s">
        <v>135</v>
      </c>
      <c r="BS79" s="16">
        <v>0.49459999999999998</v>
      </c>
      <c r="BT79" s="16">
        <v>0.54659999999999997</v>
      </c>
      <c r="BU79" s="16">
        <v>0.60040000000000004</v>
      </c>
      <c r="BV79" s="16">
        <v>0.65659999999999996</v>
      </c>
      <c r="BW79" s="16">
        <v>0.71579999999999999</v>
      </c>
      <c r="BX79" s="16">
        <v>0.77869999999999995</v>
      </c>
      <c r="BY79" s="16">
        <v>0.84609999999999996</v>
      </c>
      <c r="BZ79" s="16">
        <v>0.91910000000000003</v>
      </c>
      <c r="CA79" s="16">
        <v>0.99909999999999999</v>
      </c>
      <c r="CB79" s="16">
        <v>1.087</v>
      </c>
      <c r="CC79" s="16">
        <v>1.1859999999999999</v>
      </c>
      <c r="CD79" s="16">
        <v>1.2989999999999999</v>
      </c>
      <c r="CE79" s="16">
        <v>1.4279999999999999</v>
      </c>
      <c r="CF79" s="16">
        <v>1.579</v>
      </c>
      <c r="CG79" s="16">
        <v>1.758</v>
      </c>
      <c r="CH79" s="16">
        <v>1.9770000000000001</v>
      </c>
      <c r="CI79" s="16">
        <v>2.2530000000000001</v>
      </c>
      <c r="CJ79" s="16">
        <v>2.613</v>
      </c>
      <c r="CK79" s="16">
        <v>3.1110000000000002</v>
      </c>
      <c r="CL79" s="16">
        <v>3.8639999999999999</v>
      </c>
      <c r="CM79" s="16">
        <v>5.1920000000000002</v>
      </c>
      <c r="CN79" s="16">
        <v>8.5790000000000006</v>
      </c>
      <c r="CO79" s="16" t="s">
        <v>134</v>
      </c>
      <c r="CP79" s="16" t="s">
        <v>134</v>
      </c>
      <c r="CQ79" s="16" t="s">
        <v>134</v>
      </c>
      <c r="CR79" s="16" t="s">
        <v>134</v>
      </c>
      <c r="CS79" s="16" t="s">
        <v>134</v>
      </c>
      <c r="CT79" s="16" t="s">
        <v>134</v>
      </c>
      <c r="CU79" s="16" t="s">
        <v>134</v>
      </c>
      <c r="CV79" s="16" t="s">
        <v>134</v>
      </c>
      <c r="CW79" s="16" t="s">
        <v>134</v>
      </c>
      <c r="CX79" s="16" t="s">
        <v>134</v>
      </c>
      <c r="CY79" s="16" t="s">
        <v>134</v>
      </c>
      <c r="CZ79" s="16" t="s">
        <v>134</v>
      </c>
    </row>
    <row r="80" spans="2:104">
      <c r="B80" s="28"/>
      <c r="C80" s="14" t="s">
        <v>111</v>
      </c>
      <c r="D80" s="16" t="s">
        <v>135</v>
      </c>
      <c r="E80" s="16" t="s">
        <v>135</v>
      </c>
      <c r="F80" s="16" t="s">
        <v>135</v>
      </c>
      <c r="G80" s="16" t="s">
        <v>135</v>
      </c>
      <c r="H80" s="16" t="s">
        <v>135</v>
      </c>
      <c r="I80" s="16" t="s">
        <v>135</v>
      </c>
      <c r="J80" s="16" t="s">
        <v>135</v>
      </c>
      <c r="K80" s="16" t="s">
        <v>135</v>
      </c>
      <c r="L80" s="16" t="s">
        <v>135</v>
      </c>
      <c r="M80" s="16" t="s">
        <v>135</v>
      </c>
      <c r="N80" s="16" t="s">
        <v>135</v>
      </c>
      <c r="O80" s="16" t="s">
        <v>135</v>
      </c>
      <c r="P80" s="16" t="s">
        <v>135</v>
      </c>
      <c r="Q80" s="16" t="s">
        <v>135</v>
      </c>
      <c r="R80" s="16" t="s">
        <v>135</v>
      </c>
      <c r="S80" s="16" t="s">
        <v>135</v>
      </c>
      <c r="T80" s="16" t="s">
        <v>135</v>
      </c>
      <c r="U80" s="16" t="s">
        <v>135</v>
      </c>
      <c r="V80" s="16" t="s">
        <v>135</v>
      </c>
      <c r="W80" s="16" t="s">
        <v>135</v>
      </c>
      <c r="X80" s="16" t="s">
        <v>135</v>
      </c>
      <c r="Y80" s="16" t="s">
        <v>135</v>
      </c>
      <c r="Z80" s="16" t="s">
        <v>135</v>
      </c>
      <c r="AA80" s="16" t="s">
        <v>135</v>
      </c>
      <c r="AB80" s="16" t="s">
        <v>135</v>
      </c>
      <c r="AC80" s="16" t="s">
        <v>135</v>
      </c>
      <c r="AD80" s="16" t="s">
        <v>135</v>
      </c>
      <c r="AE80" s="16" t="s">
        <v>135</v>
      </c>
      <c r="AF80" s="16" t="s">
        <v>135</v>
      </c>
      <c r="AG80" s="16" t="s">
        <v>135</v>
      </c>
      <c r="AH80" s="16" t="s">
        <v>135</v>
      </c>
      <c r="AI80" s="16" t="s">
        <v>135</v>
      </c>
      <c r="AJ80" s="16" t="s">
        <v>135</v>
      </c>
      <c r="AK80" s="16" t="s">
        <v>135</v>
      </c>
      <c r="AL80" s="16" t="s">
        <v>135</v>
      </c>
      <c r="AM80" s="16" t="s">
        <v>135</v>
      </c>
      <c r="AN80" s="16" t="s">
        <v>135</v>
      </c>
      <c r="AO80" s="16" t="s">
        <v>135</v>
      </c>
      <c r="AP80" s="16" t="s">
        <v>135</v>
      </c>
      <c r="AQ80" s="16" t="s">
        <v>135</v>
      </c>
      <c r="AR80" s="16" t="s">
        <v>135</v>
      </c>
      <c r="AS80" s="16" t="s">
        <v>135</v>
      </c>
      <c r="AT80" s="16" t="s">
        <v>135</v>
      </c>
      <c r="AU80" s="16" t="s">
        <v>135</v>
      </c>
      <c r="AV80" s="16" t="s">
        <v>135</v>
      </c>
      <c r="AW80" s="16" t="s">
        <v>135</v>
      </c>
      <c r="AX80" s="16" t="s">
        <v>135</v>
      </c>
      <c r="AY80" s="16" t="s">
        <v>135</v>
      </c>
      <c r="AZ80" s="16" t="s">
        <v>135</v>
      </c>
      <c r="BA80" s="16" t="s">
        <v>135</v>
      </c>
      <c r="BB80" s="16" t="s">
        <v>135</v>
      </c>
      <c r="BC80" s="16" t="s">
        <v>135</v>
      </c>
      <c r="BD80" s="16" t="s">
        <v>135</v>
      </c>
      <c r="BE80" s="16" t="s">
        <v>135</v>
      </c>
      <c r="BF80" s="16" t="s">
        <v>135</v>
      </c>
      <c r="BG80" s="16" t="s">
        <v>135</v>
      </c>
      <c r="BH80" s="16" t="s">
        <v>135</v>
      </c>
      <c r="BI80" s="16" t="s">
        <v>135</v>
      </c>
      <c r="BJ80" s="16" t="s">
        <v>135</v>
      </c>
      <c r="BK80" s="16" t="s">
        <v>135</v>
      </c>
      <c r="BL80" s="16" t="s">
        <v>135</v>
      </c>
      <c r="BM80" s="16" t="s">
        <v>135</v>
      </c>
      <c r="BN80" s="16" t="s">
        <v>135</v>
      </c>
      <c r="BO80" s="16" t="s">
        <v>135</v>
      </c>
      <c r="BP80" s="16" t="s">
        <v>135</v>
      </c>
      <c r="BQ80" s="16" t="s">
        <v>135</v>
      </c>
      <c r="BR80" s="16" t="s">
        <v>135</v>
      </c>
      <c r="BS80" s="16" t="s">
        <v>135</v>
      </c>
      <c r="BT80" s="16" t="s">
        <v>135</v>
      </c>
      <c r="BU80" s="16">
        <v>0.51800000000000002</v>
      </c>
      <c r="BV80" s="16">
        <v>0.57250000000000001</v>
      </c>
      <c r="BW80" s="16">
        <v>0.62929999999999997</v>
      </c>
      <c r="BX80" s="16">
        <v>0.68910000000000005</v>
      </c>
      <c r="BY80" s="16">
        <v>0.75260000000000005</v>
      </c>
      <c r="BZ80" s="16">
        <v>0.82069999999999999</v>
      </c>
      <c r="CA80" s="16">
        <v>0.89459999999999995</v>
      </c>
      <c r="CB80" s="16">
        <v>0.97570000000000001</v>
      </c>
      <c r="CC80" s="16">
        <v>1.0660000000000001</v>
      </c>
      <c r="CD80" s="16">
        <v>1.167</v>
      </c>
      <c r="CE80" s="16">
        <v>1.282</v>
      </c>
      <c r="CF80" s="16">
        <v>1.415</v>
      </c>
      <c r="CG80" s="16">
        <v>1.5720000000000001</v>
      </c>
      <c r="CH80" s="16">
        <v>1.7609999999999999</v>
      </c>
      <c r="CI80" s="16">
        <v>1.994</v>
      </c>
      <c r="CJ80" s="16">
        <v>2.2919999999999998</v>
      </c>
      <c r="CK80" s="16">
        <v>2.69</v>
      </c>
      <c r="CL80" s="16">
        <v>3.26</v>
      </c>
      <c r="CM80" s="16">
        <v>4.17</v>
      </c>
      <c r="CN80" s="16">
        <v>5.9720000000000004</v>
      </c>
      <c r="CO80" s="16">
        <v>13.12</v>
      </c>
      <c r="CP80" s="16" t="s">
        <v>134</v>
      </c>
      <c r="CQ80" s="16" t="s">
        <v>134</v>
      </c>
      <c r="CR80" s="16" t="s">
        <v>134</v>
      </c>
      <c r="CS80" s="16" t="s">
        <v>134</v>
      </c>
      <c r="CT80" s="16" t="s">
        <v>134</v>
      </c>
      <c r="CU80" s="16" t="s">
        <v>134</v>
      </c>
      <c r="CV80" s="16" t="s">
        <v>134</v>
      </c>
      <c r="CW80" s="16" t="s">
        <v>134</v>
      </c>
      <c r="CX80" s="16" t="s">
        <v>134</v>
      </c>
      <c r="CY80" s="16" t="s">
        <v>134</v>
      </c>
      <c r="CZ80" s="16" t="s">
        <v>134</v>
      </c>
    </row>
    <row r="81" spans="2:104">
      <c r="B81" s="28"/>
      <c r="C81" s="14" t="s">
        <v>112</v>
      </c>
      <c r="D81" s="16" t="s">
        <v>135</v>
      </c>
      <c r="E81" s="16" t="s">
        <v>135</v>
      </c>
      <c r="F81" s="16" t="s">
        <v>135</v>
      </c>
      <c r="G81" s="16" t="s">
        <v>135</v>
      </c>
      <c r="H81" s="16" t="s">
        <v>135</v>
      </c>
      <c r="I81" s="16" t="s">
        <v>135</v>
      </c>
      <c r="J81" s="16" t="s">
        <v>135</v>
      </c>
      <c r="K81" s="16" t="s">
        <v>135</v>
      </c>
      <c r="L81" s="16" t="s">
        <v>135</v>
      </c>
      <c r="M81" s="16" t="s">
        <v>135</v>
      </c>
      <c r="N81" s="16" t="s">
        <v>135</v>
      </c>
      <c r="O81" s="16" t="s">
        <v>135</v>
      </c>
      <c r="P81" s="16" t="s">
        <v>135</v>
      </c>
      <c r="Q81" s="16" t="s">
        <v>135</v>
      </c>
      <c r="R81" s="16" t="s">
        <v>135</v>
      </c>
      <c r="S81" s="16" t="s">
        <v>135</v>
      </c>
      <c r="T81" s="16" t="s">
        <v>135</v>
      </c>
      <c r="U81" s="16" t="s">
        <v>135</v>
      </c>
      <c r="V81" s="16" t="s">
        <v>135</v>
      </c>
      <c r="W81" s="16" t="s">
        <v>135</v>
      </c>
      <c r="X81" s="16" t="s">
        <v>135</v>
      </c>
      <c r="Y81" s="16" t="s">
        <v>135</v>
      </c>
      <c r="Z81" s="16" t="s">
        <v>135</v>
      </c>
      <c r="AA81" s="16" t="s">
        <v>135</v>
      </c>
      <c r="AB81" s="16" t="s">
        <v>135</v>
      </c>
      <c r="AC81" s="16" t="s">
        <v>135</v>
      </c>
      <c r="AD81" s="16" t="s">
        <v>135</v>
      </c>
      <c r="AE81" s="16" t="s">
        <v>135</v>
      </c>
      <c r="AF81" s="16" t="s">
        <v>135</v>
      </c>
      <c r="AG81" s="16" t="s">
        <v>135</v>
      </c>
      <c r="AH81" s="16" t="s">
        <v>135</v>
      </c>
      <c r="AI81" s="16" t="s">
        <v>135</v>
      </c>
      <c r="AJ81" s="16" t="s">
        <v>135</v>
      </c>
      <c r="AK81" s="16" t="s">
        <v>135</v>
      </c>
      <c r="AL81" s="16" t="s">
        <v>135</v>
      </c>
      <c r="AM81" s="16" t="s">
        <v>135</v>
      </c>
      <c r="AN81" s="16" t="s">
        <v>135</v>
      </c>
      <c r="AO81" s="16" t="s">
        <v>135</v>
      </c>
      <c r="AP81" s="16" t="s">
        <v>135</v>
      </c>
      <c r="AQ81" s="16" t="s">
        <v>135</v>
      </c>
      <c r="AR81" s="16" t="s">
        <v>135</v>
      </c>
      <c r="AS81" s="16" t="s">
        <v>135</v>
      </c>
      <c r="AT81" s="16" t="s">
        <v>135</v>
      </c>
      <c r="AU81" s="16" t="s">
        <v>135</v>
      </c>
      <c r="AV81" s="16" t="s">
        <v>135</v>
      </c>
      <c r="AW81" s="16" t="s">
        <v>135</v>
      </c>
      <c r="AX81" s="16" t="s">
        <v>135</v>
      </c>
      <c r="AY81" s="16" t="s">
        <v>135</v>
      </c>
      <c r="AZ81" s="16" t="s">
        <v>135</v>
      </c>
      <c r="BA81" s="16" t="s">
        <v>135</v>
      </c>
      <c r="BB81" s="16" t="s">
        <v>135</v>
      </c>
      <c r="BC81" s="16" t="s">
        <v>135</v>
      </c>
      <c r="BD81" s="16" t="s">
        <v>135</v>
      </c>
      <c r="BE81" s="16" t="s">
        <v>135</v>
      </c>
      <c r="BF81" s="16" t="s">
        <v>135</v>
      </c>
      <c r="BG81" s="16" t="s">
        <v>135</v>
      </c>
      <c r="BH81" s="16" t="s">
        <v>135</v>
      </c>
      <c r="BI81" s="16" t="s">
        <v>135</v>
      </c>
      <c r="BJ81" s="16" t="s">
        <v>135</v>
      </c>
      <c r="BK81" s="16" t="s">
        <v>135</v>
      </c>
      <c r="BL81" s="16" t="s">
        <v>135</v>
      </c>
      <c r="BM81" s="16" t="s">
        <v>135</v>
      </c>
      <c r="BN81" s="16" t="s">
        <v>135</v>
      </c>
      <c r="BO81" s="16" t="s">
        <v>135</v>
      </c>
      <c r="BP81" s="16" t="s">
        <v>135</v>
      </c>
      <c r="BQ81" s="16" t="s">
        <v>135</v>
      </c>
      <c r="BR81" s="16" t="s">
        <v>135</v>
      </c>
      <c r="BS81" s="16" t="s">
        <v>135</v>
      </c>
      <c r="BT81" s="16" t="s">
        <v>135</v>
      </c>
      <c r="BU81" s="16" t="s">
        <v>135</v>
      </c>
      <c r="BV81" s="16">
        <v>0.48849999999999999</v>
      </c>
      <c r="BW81" s="16">
        <v>0.54379999999999995</v>
      </c>
      <c r="BX81" s="16">
        <v>0.60129999999999995</v>
      </c>
      <c r="BY81" s="16">
        <v>0.66180000000000005</v>
      </c>
      <c r="BZ81" s="16">
        <v>0.72599999999999998</v>
      </c>
      <c r="CA81" s="16">
        <v>0.79500000000000004</v>
      </c>
      <c r="CB81" s="16">
        <v>0.86980000000000002</v>
      </c>
      <c r="CC81" s="16">
        <v>0.95209999999999995</v>
      </c>
      <c r="CD81" s="16">
        <v>1.044</v>
      </c>
      <c r="CE81" s="16">
        <v>1.147</v>
      </c>
      <c r="CF81" s="16">
        <v>1.266</v>
      </c>
      <c r="CG81" s="16">
        <v>1.4039999999999999</v>
      </c>
      <c r="CH81" s="16">
        <v>1.5680000000000001</v>
      </c>
      <c r="CI81" s="16">
        <v>1.7669999999999999</v>
      </c>
      <c r="CJ81" s="16">
        <v>2.0169999999999999</v>
      </c>
      <c r="CK81" s="16">
        <v>2.3410000000000002</v>
      </c>
      <c r="CL81" s="16">
        <v>2.7869999999999999</v>
      </c>
      <c r="CM81" s="16">
        <v>3.452</v>
      </c>
      <c r="CN81" s="16">
        <v>4.5979999999999999</v>
      </c>
      <c r="CO81" s="16">
        <v>7.3239999999999998</v>
      </c>
      <c r="CP81" s="16" t="s">
        <v>134</v>
      </c>
      <c r="CQ81" s="16" t="s">
        <v>134</v>
      </c>
      <c r="CR81" s="16" t="s">
        <v>134</v>
      </c>
      <c r="CS81" s="16" t="s">
        <v>134</v>
      </c>
      <c r="CT81" s="16" t="s">
        <v>134</v>
      </c>
      <c r="CU81" s="16" t="s">
        <v>134</v>
      </c>
      <c r="CV81" s="16" t="s">
        <v>134</v>
      </c>
      <c r="CW81" s="16" t="s">
        <v>134</v>
      </c>
      <c r="CX81" s="16" t="s">
        <v>134</v>
      </c>
      <c r="CY81" s="16" t="s">
        <v>134</v>
      </c>
      <c r="CZ81" s="16" t="s">
        <v>134</v>
      </c>
    </row>
    <row r="82" spans="2:104">
      <c r="B82" s="28"/>
      <c r="C82" s="14" t="s">
        <v>113</v>
      </c>
      <c r="D82" s="16" t="s">
        <v>135</v>
      </c>
      <c r="E82" s="16" t="s">
        <v>135</v>
      </c>
      <c r="F82" s="16" t="s">
        <v>135</v>
      </c>
      <c r="G82" s="16" t="s">
        <v>135</v>
      </c>
      <c r="H82" s="16" t="s">
        <v>135</v>
      </c>
      <c r="I82" s="16" t="s">
        <v>135</v>
      </c>
      <c r="J82" s="16" t="s">
        <v>135</v>
      </c>
      <c r="K82" s="16" t="s">
        <v>135</v>
      </c>
      <c r="L82" s="16" t="s">
        <v>135</v>
      </c>
      <c r="M82" s="16" t="s">
        <v>135</v>
      </c>
      <c r="N82" s="16" t="s">
        <v>135</v>
      </c>
      <c r="O82" s="16" t="s">
        <v>135</v>
      </c>
      <c r="P82" s="16" t="s">
        <v>135</v>
      </c>
      <c r="Q82" s="16" t="s">
        <v>135</v>
      </c>
      <c r="R82" s="16" t="s">
        <v>135</v>
      </c>
      <c r="S82" s="16" t="s">
        <v>135</v>
      </c>
      <c r="T82" s="16" t="s">
        <v>135</v>
      </c>
      <c r="U82" s="16" t="s">
        <v>135</v>
      </c>
      <c r="V82" s="16" t="s">
        <v>135</v>
      </c>
      <c r="W82" s="16" t="s">
        <v>135</v>
      </c>
      <c r="X82" s="16" t="s">
        <v>135</v>
      </c>
      <c r="Y82" s="16" t="s">
        <v>135</v>
      </c>
      <c r="Z82" s="16" t="s">
        <v>135</v>
      </c>
      <c r="AA82" s="16" t="s">
        <v>135</v>
      </c>
      <c r="AB82" s="16" t="s">
        <v>135</v>
      </c>
      <c r="AC82" s="16" t="s">
        <v>135</v>
      </c>
      <c r="AD82" s="16" t="s">
        <v>135</v>
      </c>
      <c r="AE82" s="16" t="s">
        <v>135</v>
      </c>
      <c r="AF82" s="16" t="s">
        <v>135</v>
      </c>
      <c r="AG82" s="16" t="s">
        <v>135</v>
      </c>
      <c r="AH82" s="16" t="s">
        <v>135</v>
      </c>
      <c r="AI82" s="16" t="s">
        <v>135</v>
      </c>
      <c r="AJ82" s="16" t="s">
        <v>135</v>
      </c>
      <c r="AK82" s="16" t="s">
        <v>135</v>
      </c>
      <c r="AL82" s="16" t="s">
        <v>135</v>
      </c>
      <c r="AM82" s="16" t="s">
        <v>135</v>
      </c>
      <c r="AN82" s="16" t="s">
        <v>135</v>
      </c>
      <c r="AO82" s="16" t="s">
        <v>135</v>
      </c>
      <c r="AP82" s="16" t="s">
        <v>135</v>
      </c>
      <c r="AQ82" s="16" t="s">
        <v>135</v>
      </c>
      <c r="AR82" s="16" t="s">
        <v>135</v>
      </c>
      <c r="AS82" s="16" t="s">
        <v>135</v>
      </c>
      <c r="AT82" s="16" t="s">
        <v>135</v>
      </c>
      <c r="AU82" s="16" t="s">
        <v>135</v>
      </c>
      <c r="AV82" s="16" t="s">
        <v>135</v>
      </c>
      <c r="AW82" s="16" t="s">
        <v>135</v>
      </c>
      <c r="AX82" s="16" t="s">
        <v>135</v>
      </c>
      <c r="AY82" s="16" t="s">
        <v>135</v>
      </c>
      <c r="AZ82" s="16" t="s">
        <v>135</v>
      </c>
      <c r="BA82" s="16" t="s">
        <v>135</v>
      </c>
      <c r="BB82" s="16" t="s">
        <v>135</v>
      </c>
      <c r="BC82" s="16" t="s">
        <v>135</v>
      </c>
      <c r="BD82" s="16" t="s">
        <v>135</v>
      </c>
      <c r="BE82" s="16" t="s">
        <v>135</v>
      </c>
      <c r="BF82" s="16" t="s">
        <v>135</v>
      </c>
      <c r="BG82" s="16" t="s">
        <v>135</v>
      </c>
      <c r="BH82" s="16" t="s">
        <v>135</v>
      </c>
      <c r="BI82" s="16" t="s">
        <v>135</v>
      </c>
      <c r="BJ82" s="16" t="s">
        <v>135</v>
      </c>
      <c r="BK82" s="16" t="s">
        <v>135</v>
      </c>
      <c r="BL82" s="16" t="s">
        <v>135</v>
      </c>
      <c r="BM82" s="16" t="s">
        <v>135</v>
      </c>
      <c r="BN82" s="16" t="s">
        <v>135</v>
      </c>
      <c r="BO82" s="16" t="s">
        <v>135</v>
      </c>
      <c r="BP82" s="16" t="s">
        <v>135</v>
      </c>
      <c r="BQ82" s="16" t="s">
        <v>135</v>
      </c>
      <c r="BR82" s="16" t="s">
        <v>135</v>
      </c>
      <c r="BS82" s="16" t="s">
        <v>135</v>
      </c>
      <c r="BT82" s="16" t="s">
        <v>135</v>
      </c>
      <c r="BU82" s="16" t="s">
        <v>135</v>
      </c>
      <c r="BV82" s="16" t="s">
        <v>135</v>
      </c>
      <c r="BW82" s="16">
        <v>0.45800000000000002</v>
      </c>
      <c r="BX82" s="16">
        <v>0.51419999999999999</v>
      </c>
      <c r="BY82" s="16">
        <v>0.5726</v>
      </c>
      <c r="BZ82" s="16">
        <v>0.63390000000000002</v>
      </c>
      <c r="CA82" s="16">
        <v>0.69889999999999997</v>
      </c>
      <c r="CB82" s="16">
        <v>0.76870000000000005</v>
      </c>
      <c r="CC82" s="16">
        <v>0.84460000000000002</v>
      </c>
      <c r="CD82" s="16">
        <v>0.92830000000000001</v>
      </c>
      <c r="CE82" s="16">
        <v>1.022</v>
      </c>
      <c r="CF82" s="16">
        <v>1.1279999999999999</v>
      </c>
      <c r="CG82" s="16">
        <v>1.25</v>
      </c>
      <c r="CH82" s="16">
        <v>1.393</v>
      </c>
      <c r="CI82" s="16">
        <v>1.5649999999999999</v>
      </c>
      <c r="CJ82" s="16">
        <v>1.7769999999999999</v>
      </c>
      <c r="CK82" s="16">
        <v>2.0459999999999998</v>
      </c>
      <c r="CL82" s="16">
        <v>2.403</v>
      </c>
      <c r="CM82" s="16">
        <v>2.911</v>
      </c>
      <c r="CN82" s="16">
        <v>3.7090000000000001</v>
      </c>
      <c r="CO82" s="16">
        <v>5.2380000000000004</v>
      </c>
      <c r="CP82" s="16">
        <v>10.42</v>
      </c>
      <c r="CQ82" s="16" t="s">
        <v>134</v>
      </c>
      <c r="CR82" s="16" t="s">
        <v>134</v>
      </c>
      <c r="CS82" s="16" t="s">
        <v>134</v>
      </c>
      <c r="CT82" s="16" t="s">
        <v>134</v>
      </c>
      <c r="CU82" s="16" t="s">
        <v>134</v>
      </c>
      <c r="CV82" s="16" t="s">
        <v>134</v>
      </c>
      <c r="CW82" s="16" t="s">
        <v>134</v>
      </c>
      <c r="CX82" s="16" t="s">
        <v>134</v>
      </c>
      <c r="CY82" s="16" t="s">
        <v>134</v>
      </c>
      <c r="CZ82" s="16" t="s">
        <v>134</v>
      </c>
    </row>
    <row r="83" spans="2:104">
      <c r="B83" s="28"/>
      <c r="C83" s="14" t="s">
        <v>114</v>
      </c>
      <c r="D83" s="16" t="s">
        <v>135</v>
      </c>
      <c r="E83" s="16" t="s">
        <v>135</v>
      </c>
      <c r="F83" s="16" t="s">
        <v>135</v>
      </c>
      <c r="G83" s="16" t="s">
        <v>135</v>
      </c>
      <c r="H83" s="16" t="s">
        <v>135</v>
      </c>
      <c r="I83" s="16" t="s">
        <v>135</v>
      </c>
      <c r="J83" s="16" t="s">
        <v>135</v>
      </c>
      <c r="K83" s="16" t="s">
        <v>135</v>
      </c>
      <c r="L83" s="16" t="s">
        <v>135</v>
      </c>
      <c r="M83" s="16" t="s">
        <v>135</v>
      </c>
      <c r="N83" s="16" t="s">
        <v>135</v>
      </c>
      <c r="O83" s="16" t="s">
        <v>135</v>
      </c>
      <c r="P83" s="16" t="s">
        <v>135</v>
      </c>
      <c r="Q83" s="16" t="s">
        <v>135</v>
      </c>
      <c r="R83" s="16" t="s">
        <v>135</v>
      </c>
      <c r="S83" s="16" t="s">
        <v>135</v>
      </c>
      <c r="T83" s="16" t="s">
        <v>135</v>
      </c>
      <c r="U83" s="16" t="s">
        <v>135</v>
      </c>
      <c r="V83" s="16" t="s">
        <v>135</v>
      </c>
      <c r="W83" s="16" t="s">
        <v>135</v>
      </c>
      <c r="X83" s="16" t="s">
        <v>135</v>
      </c>
      <c r="Y83" s="16" t="s">
        <v>135</v>
      </c>
      <c r="Z83" s="16" t="s">
        <v>135</v>
      </c>
      <c r="AA83" s="16" t="s">
        <v>135</v>
      </c>
      <c r="AB83" s="16" t="s">
        <v>135</v>
      </c>
      <c r="AC83" s="16" t="s">
        <v>135</v>
      </c>
      <c r="AD83" s="16" t="s">
        <v>135</v>
      </c>
      <c r="AE83" s="16" t="s">
        <v>135</v>
      </c>
      <c r="AF83" s="16" t="s">
        <v>135</v>
      </c>
      <c r="AG83" s="16" t="s">
        <v>135</v>
      </c>
      <c r="AH83" s="16" t="s">
        <v>135</v>
      </c>
      <c r="AI83" s="16" t="s">
        <v>135</v>
      </c>
      <c r="AJ83" s="16" t="s">
        <v>135</v>
      </c>
      <c r="AK83" s="16" t="s">
        <v>135</v>
      </c>
      <c r="AL83" s="16" t="s">
        <v>135</v>
      </c>
      <c r="AM83" s="16" t="s">
        <v>135</v>
      </c>
      <c r="AN83" s="16" t="s">
        <v>135</v>
      </c>
      <c r="AO83" s="16" t="s">
        <v>135</v>
      </c>
      <c r="AP83" s="16" t="s">
        <v>135</v>
      </c>
      <c r="AQ83" s="16" t="s">
        <v>135</v>
      </c>
      <c r="AR83" s="16" t="s">
        <v>135</v>
      </c>
      <c r="AS83" s="16" t="s">
        <v>135</v>
      </c>
      <c r="AT83" s="16" t="s">
        <v>135</v>
      </c>
      <c r="AU83" s="16" t="s">
        <v>135</v>
      </c>
      <c r="AV83" s="16" t="s">
        <v>135</v>
      </c>
      <c r="AW83" s="16" t="s">
        <v>135</v>
      </c>
      <c r="AX83" s="16" t="s">
        <v>135</v>
      </c>
      <c r="AY83" s="16" t="s">
        <v>135</v>
      </c>
      <c r="AZ83" s="16" t="s">
        <v>135</v>
      </c>
      <c r="BA83" s="16" t="s">
        <v>135</v>
      </c>
      <c r="BB83" s="16" t="s">
        <v>135</v>
      </c>
      <c r="BC83" s="16" t="s">
        <v>135</v>
      </c>
      <c r="BD83" s="16" t="s">
        <v>135</v>
      </c>
      <c r="BE83" s="16" t="s">
        <v>135</v>
      </c>
      <c r="BF83" s="16" t="s">
        <v>135</v>
      </c>
      <c r="BG83" s="16" t="s">
        <v>135</v>
      </c>
      <c r="BH83" s="16" t="s">
        <v>135</v>
      </c>
      <c r="BI83" s="16" t="s">
        <v>135</v>
      </c>
      <c r="BJ83" s="16" t="s">
        <v>135</v>
      </c>
      <c r="BK83" s="16" t="s">
        <v>135</v>
      </c>
      <c r="BL83" s="16" t="s">
        <v>135</v>
      </c>
      <c r="BM83" s="16" t="s">
        <v>135</v>
      </c>
      <c r="BN83" s="16" t="s">
        <v>135</v>
      </c>
      <c r="BO83" s="16" t="s">
        <v>135</v>
      </c>
      <c r="BP83" s="16" t="s">
        <v>135</v>
      </c>
      <c r="BQ83" s="16" t="s">
        <v>135</v>
      </c>
      <c r="BR83" s="16" t="s">
        <v>135</v>
      </c>
      <c r="BS83" s="16" t="s">
        <v>135</v>
      </c>
      <c r="BT83" s="16" t="s">
        <v>135</v>
      </c>
      <c r="BU83" s="16" t="s">
        <v>135</v>
      </c>
      <c r="BV83" s="16" t="s">
        <v>135</v>
      </c>
      <c r="BW83" s="16" t="s">
        <v>135</v>
      </c>
      <c r="BX83" s="16" t="s">
        <v>135</v>
      </c>
      <c r="BY83" s="16">
        <v>0.48349999999999999</v>
      </c>
      <c r="BZ83" s="16">
        <v>0.54290000000000005</v>
      </c>
      <c r="CA83" s="16">
        <v>0.60509999999999997</v>
      </c>
      <c r="CB83" s="16">
        <v>0.67100000000000004</v>
      </c>
      <c r="CC83" s="16">
        <v>0.74170000000000003</v>
      </c>
      <c r="CD83" s="16">
        <v>0.81879999999999997</v>
      </c>
      <c r="CE83" s="16">
        <v>0.90390000000000004</v>
      </c>
      <c r="CF83" s="16">
        <v>0.99939999999999996</v>
      </c>
      <c r="CG83" s="16">
        <v>1.1080000000000001</v>
      </c>
      <c r="CH83" s="16">
        <v>1.2350000000000001</v>
      </c>
      <c r="CI83" s="16">
        <v>1.3839999999999999</v>
      </c>
      <c r="CJ83" s="16">
        <v>1.5649999999999999</v>
      </c>
      <c r="CK83" s="16">
        <v>1.7909999999999999</v>
      </c>
      <c r="CL83" s="16">
        <v>2.0830000000000002</v>
      </c>
      <c r="CM83" s="16">
        <v>2.4820000000000002</v>
      </c>
      <c r="CN83" s="16">
        <v>3.0710000000000002</v>
      </c>
      <c r="CO83" s="16">
        <v>4.0659999999999998</v>
      </c>
      <c r="CP83" s="16">
        <v>6.3109999999999999</v>
      </c>
      <c r="CQ83" s="16" t="s">
        <v>134</v>
      </c>
      <c r="CR83" s="16" t="s">
        <v>134</v>
      </c>
      <c r="CS83" s="16" t="s">
        <v>134</v>
      </c>
      <c r="CT83" s="16" t="s">
        <v>134</v>
      </c>
      <c r="CU83" s="16" t="s">
        <v>134</v>
      </c>
      <c r="CV83" s="16" t="s">
        <v>134</v>
      </c>
      <c r="CW83" s="16" t="s">
        <v>134</v>
      </c>
      <c r="CX83" s="16" t="s">
        <v>134</v>
      </c>
      <c r="CY83" s="16" t="s">
        <v>134</v>
      </c>
      <c r="CZ83" s="16" t="s">
        <v>134</v>
      </c>
    </row>
    <row r="84" spans="2:104">
      <c r="B84" s="28"/>
      <c r="C84" s="14" t="s">
        <v>115</v>
      </c>
      <c r="D84" s="16" t="s">
        <v>135</v>
      </c>
      <c r="E84" s="16" t="s">
        <v>135</v>
      </c>
      <c r="F84" s="16" t="s">
        <v>135</v>
      </c>
      <c r="G84" s="16" t="s">
        <v>135</v>
      </c>
      <c r="H84" s="16" t="s">
        <v>135</v>
      </c>
      <c r="I84" s="16" t="s">
        <v>135</v>
      </c>
      <c r="J84" s="16" t="s">
        <v>135</v>
      </c>
      <c r="K84" s="16" t="s">
        <v>135</v>
      </c>
      <c r="L84" s="16" t="s">
        <v>135</v>
      </c>
      <c r="M84" s="16" t="s">
        <v>135</v>
      </c>
      <c r="N84" s="16" t="s">
        <v>135</v>
      </c>
      <c r="O84" s="16" t="s">
        <v>135</v>
      </c>
      <c r="P84" s="16" t="s">
        <v>135</v>
      </c>
      <c r="Q84" s="16" t="s">
        <v>135</v>
      </c>
      <c r="R84" s="16" t="s">
        <v>135</v>
      </c>
      <c r="S84" s="16" t="s">
        <v>135</v>
      </c>
      <c r="T84" s="16" t="s">
        <v>135</v>
      </c>
      <c r="U84" s="16" t="s">
        <v>135</v>
      </c>
      <c r="V84" s="16" t="s">
        <v>135</v>
      </c>
      <c r="W84" s="16" t="s">
        <v>135</v>
      </c>
      <c r="X84" s="16" t="s">
        <v>135</v>
      </c>
      <c r="Y84" s="16" t="s">
        <v>135</v>
      </c>
      <c r="Z84" s="16" t="s">
        <v>135</v>
      </c>
      <c r="AA84" s="16" t="s">
        <v>135</v>
      </c>
      <c r="AB84" s="16" t="s">
        <v>135</v>
      </c>
      <c r="AC84" s="16" t="s">
        <v>135</v>
      </c>
      <c r="AD84" s="16" t="s">
        <v>135</v>
      </c>
      <c r="AE84" s="16" t="s">
        <v>135</v>
      </c>
      <c r="AF84" s="16" t="s">
        <v>135</v>
      </c>
      <c r="AG84" s="16" t="s">
        <v>135</v>
      </c>
      <c r="AH84" s="16" t="s">
        <v>135</v>
      </c>
      <c r="AI84" s="16" t="s">
        <v>135</v>
      </c>
      <c r="AJ84" s="16" t="s">
        <v>135</v>
      </c>
      <c r="AK84" s="16" t="s">
        <v>135</v>
      </c>
      <c r="AL84" s="16" t="s">
        <v>135</v>
      </c>
      <c r="AM84" s="16" t="s">
        <v>135</v>
      </c>
      <c r="AN84" s="16" t="s">
        <v>135</v>
      </c>
      <c r="AO84" s="16" t="s">
        <v>135</v>
      </c>
      <c r="AP84" s="16" t="s">
        <v>135</v>
      </c>
      <c r="AQ84" s="16" t="s">
        <v>135</v>
      </c>
      <c r="AR84" s="16" t="s">
        <v>135</v>
      </c>
      <c r="AS84" s="16" t="s">
        <v>135</v>
      </c>
      <c r="AT84" s="16" t="s">
        <v>135</v>
      </c>
      <c r="AU84" s="16" t="s">
        <v>135</v>
      </c>
      <c r="AV84" s="16" t="s">
        <v>135</v>
      </c>
      <c r="AW84" s="16" t="s">
        <v>135</v>
      </c>
      <c r="AX84" s="16" t="s">
        <v>135</v>
      </c>
      <c r="AY84" s="16" t="s">
        <v>135</v>
      </c>
      <c r="AZ84" s="16" t="s">
        <v>135</v>
      </c>
      <c r="BA84" s="16" t="s">
        <v>135</v>
      </c>
      <c r="BB84" s="16" t="s">
        <v>135</v>
      </c>
      <c r="BC84" s="16" t="s">
        <v>135</v>
      </c>
      <c r="BD84" s="16" t="s">
        <v>135</v>
      </c>
      <c r="BE84" s="16" t="s">
        <v>135</v>
      </c>
      <c r="BF84" s="16" t="s">
        <v>135</v>
      </c>
      <c r="BG84" s="16" t="s">
        <v>135</v>
      </c>
      <c r="BH84" s="16" t="s">
        <v>135</v>
      </c>
      <c r="BI84" s="16" t="s">
        <v>135</v>
      </c>
      <c r="BJ84" s="16" t="s">
        <v>135</v>
      </c>
      <c r="BK84" s="16" t="s">
        <v>135</v>
      </c>
      <c r="BL84" s="16" t="s">
        <v>135</v>
      </c>
      <c r="BM84" s="16" t="s">
        <v>135</v>
      </c>
      <c r="BN84" s="16" t="s">
        <v>135</v>
      </c>
      <c r="BO84" s="16" t="s">
        <v>135</v>
      </c>
      <c r="BP84" s="16" t="s">
        <v>135</v>
      </c>
      <c r="BQ84" s="16" t="s">
        <v>135</v>
      </c>
      <c r="BR84" s="16" t="s">
        <v>135</v>
      </c>
      <c r="BS84" s="16" t="s">
        <v>135</v>
      </c>
      <c r="BT84" s="16" t="s">
        <v>135</v>
      </c>
      <c r="BU84" s="16" t="s">
        <v>135</v>
      </c>
      <c r="BV84" s="16" t="s">
        <v>135</v>
      </c>
      <c r="BW84" s="16" t="s">
        <v>135</v>
      </c>
      <c r="BX84" s="16" t="s">
        <v>135</v>
      </c>
      <c r="BY84" s="16" t="s">
        <v>135</v>
      </c>
      <c r="BZ84" s="16">
        <v>0.45140000000000002</v>
      </c>
      <c r="CA84" s="16">
        <v>0.51200000000000001</v>
      </c>
      <c r="CB84" s="16">
        <v>0.57520000000000004</v>
      </c>
      <c r="CC84" s="16">
        <v>0.64219999999999999</v>
      </c>
      <c r="CD84" s="16">
        <v>0.71399999999999997</v>
      </c>
      <c r="CE84" s="16">
        <v>0.7923</v>
      </c>
      <c r="CF84" s="16">
        <v>0.87909999999999999</v>
      </c>
      <c r="CG84" s="16">
        <v>0.9768</v>
      </c>
      <c r="CH84" s="16">
        <v>1.089</v>
      </c>
      <c r="CI84" s="16">
        <v>1.22</v>
      </c>
      <c r="CJ84" s="16">
        <v>1.3759999999999999</v>
      </c>
      <c r="CK84" s="16">
        <v>1.5669999999999999</v>
      </c>
      <c r="CL84" s="16">
        <v>1.81</v>
      </c>
      <c r="CM84" s="16">
        <v>2.1309999999999998</v>
      </c>
      <c r="CN84" s="16">
        <v>2.5830000000000002</v>
      </c>
      <c r="CO84" s="16">
        <v>3.2850000000000001</v>
      </c>
      <c r="CP84" s="16">
        <v>4.5940000000000003</v>
      </c>
      <c r="CQ84" s="16">
        <v>8.58</v>
      </c>
      <c r="CR84" s="16" t="s">
        <v>134</v>
      </c>
      <c r="CS84" s="16" t="s">
        <v>134</v>
      </c>
      <c r="CT84" s="16" t="s">
        <v>134</v>
      </c>
      <c r="CU84" s="16" t="s">
        <v>134</v>
      </c>
      <c r="CV84" s="16" t="s">
        <v>134</v>
      </c>
      <c r="CW84" s="16" t="s">
        <v>134</v>
      </c>
      <c r="CX84" s="16" t="s">
        <v>134</v>
      </c>
      <c r="CY84" s="16" t="s">
        <v>134</v>
      </c>
      <c r="CZ84" s="16" t="s">
        <v>134</v>
      </c>
    </row>
    <row r="85" spans="2:104">
      <c r="B85" s="28"/>
      <c r="C85" s="14" t="s">
        <v>116</v>
      </c>
      <c r="D85" s="16" t="s">
        <v>135</v>
      </c>
      <c r="E85" s="16" t="s">
        <v>135</v>
      </c>
      <c r="F85" s="16" t="s">
        <v>135</v>
      </c>
      <c r="G85" s="16" t="s">
        <v>135</v>
      </c>
      <c r="H85" s="16" t="s">
        <v>135</v>
      </c>
      <c r="I85" s="16" t="s">
        <v>135</v>
      </c>
      <c r="J85" s="16" t="s">
        <v>135</v>
      </c>
      <c r="K85" s="16" t="s">
        <v>135</v>
      </c>
      <c r="L85" s="16" t="s">
        <v>135</v>
      </c>
      <c r="M85" s="16" t="s">
        <v>135</v>
      </c>
      <c r="N85" s="16" t="s">
        <v>135</v>
      </c>
      <c r="O85" s="16" t="s">
        <v>135</v>
      </c>
      <c r="P85" s="16" t="s">
        <v>135</v>
      </c>
      <c r="Q85" s="16" t="s">
        <v>135</v>
      </c>
      <c r="R85" s="16" t="s">
        <v>135</v>
      </c>
      <c r="S85" s="16" t="s">
        <v>135</v>
      </c>
      <c r="T85" s="16" t="s">
        <v>135</v>
      </c>
      <c r="U85" s="16" t="s">
        <v>135</v>
      </c>
      <c r="V85" s="16" t="s">
        <v>135</v>
      </c>
      <c r="W85" s="16" t="s">
        <v>135</v>
      </c>
      <c r="X85" s="16" t="s">
        <v>135</v>
      </c>
      <c r="Y85" s="16" t="s">
        <v>135</v>
      </c>
      <c r="Z85" s="16" t="s">
        <v>135</v>
      </c>
      <c r="AA85" s="16" t="s">
        <v>135</v>
      </c>
      <c r="AB85" s="16" t="s">
        <v>135</v>
      </c>
      <c r="AC85" s="16" t="s">
        <v>135</v>
      </c>
      <c r="AD85" s="16" t="s">
        <v>135</v>
      </c>
      <c r="AE85" s="16" t="s">
        <v>135</v>
      </c>
      <c r="AF85" s="16" t="s">
        <v>135</v>
      </c>
      <c r="AG85" s="16" t="s">
        <v>135</v>
      </c>
      <c r="AH85" s="16" t="s">
        <v>135</v>
      </c>
      <c r="AI85" s="16" t="s">
        <v>135</v>
      </c>
      <c r="AJ85" s="16" t="s">
        <v>135</v>
      </c>
      <c r="AK85" s="16" t="s">
        <v>135</v>
      </c>
      <c r="AL85" s="16" t="s">
        <v>135</v>
      </c>
      <c r="AM85" s="16" t="s">
        <v>135</v>
      </c>
      <c r="AN85" s="16" t="s">
        <v>135</v>
      </c>
      <c r="AO85" s="16" t="s">
        <v>135</v>
      </c>
      <c r="AP85" s="16" t="s">
        <v>135</v>
      </c>
      <c r="AQ85" s="16" t="s">
        <v>135</v>
      </c>
      <c r="AR85" s="16" t="s">
        <v>135</v>
      </c>
      <c r="AS85" s="16" t="s">
        <v>135</v>
      </c>
      <c r="AT85" s="16" t="s">
        <v>135</v>
      </c>
      <c r="AU85" s="16" t="s">
        <v>135</v>
      </c>
      <c r="AV85" s="16" t="s">
        <v>135</v>
      </c>
      <c r="AW85" s="16" t="s">
        <v>135</v>
      </c>
      <c r="AX85" s="16" t="s">
        <v>135</v>
      </c>
      <c r="AY85" s="16" t="s">
        <v>135</v>
      </c>
      <c r="AZ85" s="16" t="s">
        <v>135</v>
      </c>
      <c r="BA85" s="16" t="s">
        <v>135</v>
      </c>
      <c r="BB85" s="16" t="s">
        <v>135</v>
      </c>
      <c r="BC85" s="16" t="s">
        <v>135</v>
      </c>
      <c r="BD85" s="16" t="s">
        <v>135</v>
      </c>
      <c r="BE85" s="16" t="s">
        <v>135</v>
      </c>
      <c r="BF85" s="16" t="s">
        <v>135</v>
      </c>
      <c r="BG85" s="16" t="s">
        <v>135</v>
      </c>
      <c r="BH85" s="16" t="s">
        <v>135</v>
      </c>
      <c r="BI85" s="16" t="s">
        <v>135</v>
      </c>
      <c r="BJ85" s="16" t="s">
        <v>135</v>
      </c>
      <c r="BK85" s="16" t="s">
        <v>135</v>
      </c>
      <c r="BL85" s="16" t="s">
        <v>135</v>
      </c>
      <c r="BM85" s="16" t="s">
        <v>135</v>
      </c>
      <c r="BN85" s="16" t="s">
        <v>135</v>
      </c>
      <c r="BO85" s="16" t="s">
        <v>135</v>
      </c>
      <c r="BP85" s="16" t="s">
        <v>135</v>
      </c>
      <c r="BQ85" s="16" t="s">
        <v>135</v>
      </c>
      <c r="BR85" s="16" t="s">
        <v>135</v>
      </c>
      <c r="BS85" s="16" t="s">
        <v>135</v>
      </c>
      <c r="BT85" s="16" t="s">
        <v>135</v>
      </c>
      <c r="BU85" s="16" t="s">
        <v>135</v>
      </c>
      <c r="BV85" s="16" t="s">
        <v>135</v>
      </c>
      <c r="BW85" s="16" t="s">
        <v>135</v>
      </c>
      <c r="BX85" s="16" t="s">
        <v>135</v>
      </c>
      <c r="BY85" s="16" t="s">
        <v>135</v>
      </c>
      <c r="BZ85" s="16" t="s">
        <v>135</v>
      </c>
      <c r="CA85" s="16">
        <v>0.41760000000000003</v>
      </c>
      <c r="CB85" s="16">
        <v>0.47960000000000003</v>
      </c>
      <c r="CC85" s="16">
        <v>0.54420000000000002</v>
      </c>
      <c r="CD85" s="16">
        <v>0.61229999999999996</v>
      </c>
      <c r="CE85" s="16">
        <v>0.68540000000000001</v>
      </c>
      <c r="CF85" s="16">
        <v>0.76500000000000001</v>
      </c>
      <c r="CG85" s="16">
        <v>0.85350000000000004</v>
      </c>
      <c r="CH85" s="16">
        <v>0.9536</v>
      </c>
      <c r="CI85" s="16">
        <v>1.069</v>
      </c>
      <c r="CJ85" s="16">
        <v>1.2050000000000001</v>
      </c>
      <c r="CK85" s="16">
        <v>1.369</v>
      </c>
      <c r="CL85" s="16">
        <v>1.5720000000000001</v>
      </c>
      <c r="CM85" s="16">
        <v>1.835</v>
      </c>
      <c r="CN85" s="16">
        <v>2.1920000000000002</v>
      </c>
      <c r="CO85" s="16">
        <v>2.714</v>
      </c>
      <c r="CP85" s="16">
        <v>3.581</v>
      </c>
      <c r="CQ85" s="16">
        <v>5.46</v>
      </c>
      <c r="CR85" s="16">
        <v>19.64</v>
      </c>
      <c r="CS85" s="16" t="s">
        <v>134</v>
      </c>
      <c r="CT85" s="16" t="s">
        <v>134</v>
      </c>
      <c r="CU85" s="16" t="s">
        <v>134</v>
      </c>
      <c r="CV85" s="16" t="s">
        <v>134</v>
      </c>
      <c r="CW85" s="16" t="s">
        <v>134</v>
      </c>
      <c r="CX85" s="16" t="s">
        <v>134</v>
      </c>
      <c r="CY85" s="16" t="s">
        <v>134</v>
      </c>
      <c r="CZ85" s="16" t="s">
        <v>134</v>
      </c>
    </row>
    <row r="86" spans="2:104">
      <c r="B86" s="28"/>
      <c r="C86" s="14" t="s">
        <v>117</v>
      </c>
      <c r="D86" s="16" t="s">
        <v>135</v>
      </c>
      <c r="E86" s="16" t="s">
        <v>135</v>
      </c>
      <c r="F86" s="16" t="s">
        <v>135</v>
      </c>
      <c r="G86" s="16" t="s">
        <v>135</v>
      </c>
      <c r="H86" s="16" t="s">
        <v>135</v>
      </c>
      <c r="I86" s="16" t="s">
        <v>135</v>
      </c>
      <c r="J86" s="16" t="s">
        <v>135</v>
      </c>
      <c r="K86" s="16" t="s">
        <v>135</v>
      </c>
      <c r="L86" s="16" t="s">
        <v>135</v>
      </c>
      <c r="M86" s="16" t="s">
        <v>135</v>
      </c>
      <c r="N86" s="16" t="s">
        <v>135</v>
      </c>
      <c r="O86" s="16" t="s">
        <v>135</v>
      </c>
      <c r="P86" s="16" t="s">
        <v>135</v>
      </c>
      <c r="Q86" s="16" t="s">
        <v>135</v>
      </c>
      <c r="R86" s="16" t="s">
        <v>135</v>
      </c>
      <c r="S86" s="16" t="s">
        <v>135</v>
      </c>
      <c r="T86" s="16" t="s">
        <v>135</v>
      </c>
      <c r="U86" s="16" t="s">
        <v>135</v>
      </c>
      <c r="V86" s="16" t="s">
        <v>135</v>
      </c>
      <c r="W86" s="16" t="s">
        <v>135</v>
      </c>
      <c r="X86" s="16" t="s">
        <v>135</v>
      </c>
      <c r="Y86" s="16" t="s">
        <v>135</v>
      </c>
      <c r="Z86" s="16" t="s">
        <v>135</v>
      </c>
      <c r="AA86" s="16" t="s">
        <v>135</v>
      </c>
      <c r="AB86" s="16" t="s">
        <v>135</v>
      </c>
      <c r="AC86" s="16" t="s">
        <v>135</v>
      </c>
      <c r="AD86" s="16" t="s">
        <v>135</v>
      </c>
      <c r="AE86" s="16" t="s">
        <v>135</v>
      </c>
      <c r="AF86" s="16" t="s">
        <v>135</v>
      </c>
      <c r="AG86" s="16" t="s">
        <v>135</v>
      </c>
      <c r="AH86" s="16" t="s">
        <v>135</v>
      </c>
      <c r="AI86" s="16" t="s">
        <v>135</v>
      </c>
      <c r="AJ86" s="16" t="s">
        <v>135</v>
      </c>
      <c r="AK86" s="16" t="s">
        <v>135</v>
      </c>
      <c r="AL86" s="16" t="s">
        <v>135</v>
      </c>
      <c r="AM86" s="16" t="s">
        <v>135</v>
      </c>
      <c r="AN86" s="16" t="s">
        <v>135</v>
      </c>
      <c r="AO86" s="16" t="s">
        <v>135</v>
      </c>
      <c r="AP86" s="16" t="s">
        <v>135</v>
      </c>
      <c r="AQ86" s="16" t="s">
        <v>135</v>
      </c>
      <c r="AR86" s="16" t="s">
        <v>135</v>
      </c>
      <c r="AS86" s="16" t="s">
        <v>135</v>
      </c>
      <c r="AT86" s="16" t="s">
        <v>135</v>
      </c>
      <c r="AU86" s="16" t="s">
        <v>135</v>
      </c>
      <c r="AV86" s="16" t="s">
        <v>135</v>
      </c>
      <c r="AW86" s="16" t="s">
        <v>135</v>
      </c>
      <c r="AX86" s="16" t="s">
        <v>135</v>
      </c>
      <c r="AY86" s="16" t="s">
        <v>135</v>
      </c>
      <c r="AZ86" s="16" t="s">
        <v>135</v>
      </c>
      <c r="BA86" s="16" t="s">
        <v>135</v>
      </c>
      <c r="BB86" s="16" t="s">
        <v>135</v>
      </c>
      <c r="BC86" s="16" t="s">
        <v>135</v>
      </c>
      <c r="BD86" s="16" t="s">
        <v>135</v>
      </c>
      <c r="BE86" s="16" t="s">
        <v>135</v>
      </c>
      <c r="BF86" s="16" t="s">
        <v>135</v>
      </c>
      <c r="BG86" s="16" t="s">
        <v>135</v>
      </c>
      <c r="BH86" s="16" t="s">
        <v>135</v>
      </c>
      <c r="BI86" s="16" t="s">
        <v>135</v>
      </c>
      <c r="BJ86" s="16" t="s">
        <v>135</v>
      </c>
      <c r="BK86" s="16" t="s">
        <v>135</v>
      </c>
      <c r="BL86" s="16" t="s">
        <v>135</v>
      </c>
      <c r="BM86" s="16" t="s">
        <v>135</v>
      </c>
      <c r="BN86" s="16" t="s">
        <v>135</v>
      </c>
      <c r="BO86" s="16" t="s">
        <v>135</v>
      </c>
      <c r="BP86" s="16" t="s">
        <v>135</v>
      </c>
      <c r="BQ86" s="16" t="s">
        <v>135</v>
      </c>
      <c r="BR86" s="16" t="s">
        <v>135</v>
      </c>
      <c r="BS86" s="16" t="s">
        <v>135</v>
      </c>
      <c r="BT86" s="16" t="s">
        <v>135</v>
      </c>
      <c r="BU86" s="16" t="s">
        <v>135</v>
      </c>
      <c r="BV86" s="16" t="s">
        <v>135</v>
      </c>
      <c r="BW86" s="16" t="s">
        <v>135</v>
      </c>
      <c r="BX86" s="16" t="s">
        <v>135</v>
      </c>
      <c r="BY86" s="16" t="s">
        <v>135</v>
      </c>
      <c r="BZ86" s="16" t="s">
        <v>135</v>
      </c>
      <c r="CA86" s="16" t="s">
        <v>135</v>
      </c>
      <c r="CB86" s="16" t="s">
        <v>135</v>
      </c>
      <c r="CC86" s="16">
        <v>0.44550000000000001</v>
      </c>
      <c r="CD86" s="16">
        <v>0.51160000000000005</v>
      </c>
      <c r="CE86" s="16">
        <v>0.58109999999999995</v>
      </c>
      <c r="CF86" s="16">
        <v>0.65549999999999997</v>
      </c>
      <c r="CG86" s="16">
        <v>0.73670000000000002</v>
      </c>
      <c r="CH86" s="16">
        <v>0.82709999999999995</v>
      </c>
      <c r="CI86" s="16">
        <v>0.92979999999999996</v>
      </c>
      <c r="CJ86" s="16">
        <v>1.0489999999999999</v>
      </c>
      <c r="CK86" s="16">
        <v>1.19</v>
      </c>
      <c r="CL86" s="16">
        <v>1.363</v>
      </c>
      <c r="CM86" s="16">
        <v>1.581</v>
      </c>
      <c r="CN86" s="16">
        <v>1.8680000000000001</v>
      </c>
      <c r="CO86" s="16">
        <v>2.27</v>
      </c>
      <c r="CP86" s="16">
        <v>2.8889999999999998</v>
      </c>
      <c r="CQ86" s="16">
        <v>4.0170000000000003</v>
      </c>
      <c r="CR86" s="16">
        <v>7.194</v>
      </c>
      <c r="CS86" s="16" t="s">
        <v>134</v>
      </c>
      <c r="CT86" s="16" t="s">
        <v>134</v>
      </c>
      <c r="CU86" s="16" t="s">
        <v>134</v>
      </c>
      <c r="CV86" s="16" t="s">
        <v>134</v>
      </c>
      <c r="CW86" s="16" t="s">
        <v>134</v>
      </c>
      <c r="CX86" s="16" t="s">
        <v>134</v>
      </c>
      <c r="CY86" s="16" t="s">
        <v>134</v>
      </c>
      <c r="CZ86" s="16" t="s">
        <v>134</v>
      </c>
    </row>
    <row r="87" spans="2:104">
      <c r="B87" s="28"/>
      <c r="C87" s="14" t="s">
        <v>118</v>
      </c>
      <c r="D87" s="16" t="s">
        <v>135</v>
      </c>
      <c r="E87" s="16" t="s">
        <v>135</v>
      </c>
      <c r="F87" s="16" t="s">
        <v>135</v>
      </c>
      <c r="G87" s="16" t="s">
        <v>135</v>
      </c>
      <c r="H87" s="16" t="s">
        <v>135</v>
      </c>
      <c r="I87" s="16" t="s">
        <v>135</v>
      </c>
      <c r="J87" s="16" t="s">
        <v>135</v>
      </c>
      <c r="K87" s="16" t="s">
        <v>135</v>
      </c>
      <c r="L87" s="16" t="s">
        <v>135</v>
      </c>
      <c r="M87" s="16" t="s">
        <v>135</v>
      </c>
      <c r="N87" s="16" t="s">
        <v>135</v>
      </c>
      <c r="O87" s="16" t="s">
        <v>135</v>
      </c>
      <c r="P87" s="16" t="s">
        <v>135</v>
      </c>
      <c r="Q87" s="16" t="s">
        <v>135</v>
      </c>
      <c r="R87" s="16" t="s">
        <v>135</v>
      </c>
      <c r="S87" s="16" t="s">
        <v>135</v>
      </c>
      <c r="T87" s="16" t="s">
        <v>135</v>
      </c>
      <c r="U87" s="16" t="s">
        <v>135</v>
      </c>
      <c r="V87" s="16" t="s">
        <v>135</v>
      </c>
      <c r="W87" s="16" t="s">
        <v>135</v>
      </c>
      <c r="X87" s="16" t="s">
        <v>135</v>
      </c>
      <c r="Y87" s="16" t="s">
        <v>135</v>
      </c>
      <c r="Z87" s="16" t="s">
        <v>135</v>
      </c>
      <c r="AA87" s="16" t="s">
        <v>135</v>
      </c>
      <c r="AB87" s="16" t="s">
        <v>135</v>
      </c>
      <c r="AC87" s="16" t="s">
        <v>135</v>
      </c>
      <c r="AD87" s="16" t="s">
        <v>135</v>
      </c>
      <c r="AE87" s="16" t="s">
        <v>135</v>
      </c>
      <c r="AF87" s="16" t="s">
        <v>135</v>
      </c>
      <c r="AG87" s="16" t="s">
        <v>135</v>
      </c>
      <c r="AH87" s="16" t="s">
        <v>135</v>
      </c>
      <c r="AI87" s="16" t="s">
        <v>135</v>
      </c>
      <c r="AJ87" s="16" t="s">
        <v>135</v>
      </c>
      <c r="AK87" s="16" t="s">
        <v>135</v>
      </c>
      <c r="AL87" s="16" t="s">
        <v>135</v>
      </c>
      <c r="AM87" s="16" t="s">
        <v>135</v>
      </c>
      <c r="AN87" s="16" t="s">
        <v>135</v>
      </c>
      <c r="AO87" s="16" t="s">
        <v>135</v>
      </c>
      <c r="AP87" s="16" t="s">
        <v>135</v>
      </c>
      <c r="AQ87" s="16" t="s">
        <v>135</v>
      </c>
      <c r="AR87" s="16" t="s">
        <v>135</v>
      </c>
      <c r="AS87" s="16" t="s">
        <v>135</v>
      </c>
      <c r="AT87" s="16" t="s">
        <v>135</v>
      </c>
      <c r="AU87" s="16" t="s">
        <v>135</v>
      </c>
      <c r="AV87" s="16" t="s">
        <v>135</v>
      </c>
      <c r="AW87" s="16" t="s">
        <v>135</v>
      </c>
      <c r="AX87" s="16" t="s">
        <v>135</v>
      </c>
      <c r="AY87" s="16" t="s">
        <v>135</v>
      </c>
      <c r="AZ87" s="16" t="s">
        <v>135</v>
      </c>
      <c r="BA87" s="16" t="s">
        <v>135</v>
      </c>
      <c r="BB87" s="16" t="s">
        <v>135</v>
      </c>
      <c r="BC87" s="16" t="s">
        <v>135</v>
      </c>
      <c r="BD87" s="16" t="s">
        <v>135</v>
      </c>
      <c r="BE87" s="16" t="s">
        <v>135</v>
      </c>
      <c r="BF87" s="16" t="s">
        <v>135</v>
      </c>
      <c r="BG87" s="16" t="s">
        <v>135</v>
      </c>
      <c r="BH87" s="16" t="s">
        <v>135</v>
      </c>
      <c r="BI87" s="16" t="s">
        <v>135</v>
      </c>
      <c r="BJ87" s="16" t="s">
        <v>135</v>
      </c>
      <c r="BK87" s="16" t="s">
        <v>135</v>
      </c>
      <c r="BL87" s="16" t="s">
        <v>135</v>
      </c>
      <c r="BM87" s="16" t="s">
        <v>135</v>
      </c>
      <c r="BN87" s="16" t="s">
        <v>135</v>
      </c>
      <c r="BO87" s="16" t="s">
        <v>135</v>
      </c>
      <c r="BP87" s="16" t="s">
        <v>135</v>
      </c>
      <c r="BQ87" s="16" t="s">
        <v>135</v>
      </c>
      <c r="BR87" s="16" t="s">
        <v>135</v>
      </c>
      <c r="BS87" s="16" t="s">
        <v>135</v>
      </c>
      <c r="BT87" s="16" t="s">
        <v>135</v>
      </c>
      <c r="BU87" s="16" t="s">
        <v>135</v>
      </c>
      <c r="BV87" s="16" t="s">
        <v>135</v>
      </c>
      <c r="BW87" s="16" t="s">
        <v>135</v>
      </c>
      <c r="BX87" s="16" t="s">
        <v>135</v>
      </c>
      <c r="BY87" s="16" t="s">
        <v>135</v>
      </c>
      <c r="BZ87" s="16" t="s">
        <v>135</v>
      </c>
      <c r="CA87" s="16" t="s">
        <v>135</v>
      </c>
      <c r="CB87" s="16" t="s">
        <v>135</v>
      </c>
      <c r="CC87" s="16" t="s">
        <v>135</v>
      </c>
      <c r="CD87" s="16">
        <v>0.40910000000000002</v>
      </c>
      <c r="CE87" s="16">
        <v>0.47710000000000002</v>
      </c>
      <c r="CF87" s="16">
        <v>0.54830000000000001</v>
      </c>
      <c r="CG87" s="16">
        <v>0.62429999999999997</v>
      </c>
      <c r="CH87" s="16">
        <v>0.70720000000000005</v>
      </c>
      <c r="CI87" s="16">
        <v>0.79959999999999998</v>
      </c>
      <c r="CJ87" s="16">
        <v>0.90510000000000002</v>
      </c>
      <c r="CK87" s="16">
        <v>1.028</v>
      </c>
      <c r="CL87" s="16">
        <v>1.1759999999999999</v>
      </c>
      <c r="CM87" s="16">
        <v>1.36</v>
      </c>
      <c r="CN87" s="16">
        <v>1.595</v>
      </c>
      <c r="CO87" s="16">
        <v>1.9119999999999999</v>
      </c>
      <c r="CP87" s="16">
        <v>2.3740000000000001</v>
      </c>
      <c r="CQ87" s="16">
        <v>3.1320000000000001</v>
      </c>
      <c r="CR87" s="16">
        <v>4.7210000000000001</v>
      </c>
      <c r="CS87" s="16">
        <v>13.48</v>
      </c>
      <c r="CT87" s="16" t="s">
        <v>134</v>
      </c>
      <c r="CU87" s="16" t="s">
        <v>134</v>
      </c>
      <c r="CV87" s="16" t="s">
        <v>134</v>
      </c>
      <c r="CW87" s="16" t="s">
        <v>134</v>
      </c>
      <c r="CX87" s="16" t="s">
        <v>134</v>
      </c>
      <c r="CY87" s="16" t="s">
        <v>134</v>
      </c>
      <c r="CZ87" s="16" t="s">
        <v>134</v>
      </c>
    </row>
    <row r="88" spans="2:104">
      <c r="B88" s="28"/>
      <c r="C88" s="14" t="s">
        <v>119</v>
      </c>
      <c r="D88" s="16" t="s">
        <v>135</v>
      </c>
      <c r="E88" s="16" t="s">
        <v>135</v>
      </c>
      <c r="F88" s="16" t="s">
        <v>135</v>
      </c>
      <c r="G88" s="16" t="s">
        <v>135</v>
      </c>
      <c r="H88" s="16" t="s">
        <v>135</v>
      </c>
      <c r="I88" s="16" t="s">
        <v>135</v>
      </c>
      <c r="J88" s="16" t="s">
        <v>135</v>
      </c>
      <c r="K88" s="16" t="s">
        <v>135</v>
      </c>
      <c r="L88" s="16" t="s">
        <v>135</v>
      </c>
      <c r="M88" s="16" t="s">
        <v>135</v>
      </c>
      <c r="N88" s="16" t="s">
        <v>135</v>
      </c>
      <c r="O88" s="16" t="s">
        <v>135</v>
      </c>
      <c r="P88" s="16" t="s">
        <v>135</v>
      </c>
      <c r="Q88" s="16" t="s">
        <v>135</v>
      </c>
      <c r="R88" s="16" t="s">
        <v>135</v>
      </c>
      <c r="S88" s="16" t="s">
        <v>135</v>
      </c>
      <c r="T88" s="16" t="s">
        <v>135</v>
      </c>
      <c r="U88" s="16" t="s">
        <v>135</v>
      </c>
      <c r="V88" s="16" t="s">
        <v>135</v>
      </c>
      <c r="W88" s="16" t="s">
        <v>135</v>
      </c>
      <c r="X88" s="16" t="s">
        <v>135</v>
      </c>
      <c r="Y88" s="16" t="s">
        <v>135</v>
      </c>
      <c r="Z88" s="16" t="s">
        <v>135</v>
      </c>
      <c r="AA88" s="16" t="s">
        <v>135</v>
      </c>
      <c r="AB88" s="16" t="s">
        <v>135</v>
      </c>
      <c r="AC88" s="16" t="s">
        <v>135</v>
      </c>
      <c r="AD88" s="16" t="s">
        <v>135</v>
      </c>
      <c r="AE88" s="16" t="s">
        <v>135</v>
      </c>
      <c r="AF88" s="16" t="s">
        <v>135</v>
      </c>
      <c r="AG88" s="16" t="s">
        <v>135</v>
      </c>
      <c r="AH88" s="16" t="s">
        <v>135</v>
      </c>
      <c r="AI88" s="16" t="s">
        <v>135</v>
      </c>
      <c r="AJ88" s="16" t="s">
        <v>135</v>
      </c>
      <c r="AK88" s="16" t="s">
        <v>135</v>
      </c>
      <c r="AL88" s="16" t="s">
        <v>135</v>
      </c>
      <c r="AM88" s="16" t="s">
        <v>135</v>
      </c>
      <c r="AN88" s="16" t="s">
        <v>135</v>
      </c>
      <c r="AO88" s="16" t="s">
        <v>135</v>
      </c>
      <c r="AP88" s="16" t="s">
        <v>135</v>
      </c>
      <c r="AQ88" s="16" t="s">
        <v>135</v>
      </c>
      <c r="AR88" s="16" t="s">
        <v>135</v>
      </c>
      <c r="AS88" s="16" t="s">
        <v>135</v>
      </c>
      <c r="AT88" s="16" t="s">
        <v>135</v>
      </c>
      <c r="AU88" s="16" t="s">
        <v>135</v>
      </c>
      <c r="AV88" s="16" t="s">
        <v>135</v>
      </c>
      <c r="AW88" s="16" t="s">
        <v>135</v>
      </c>
      <c r="AX88" s="16" t="s">
        <v>135</v>
      </c>
      <c r="AY88" s="16" t="s">
        <v>135</v>
      </c>
      <c r="AZ88" s="16" t="s">
        <v>135</v>
      </c>
      <c r="BA88" s="16" t="s">
        <v>135</v>
      </c>
      <c r="BB88" s="16" t="s">
        <v>135</v>
      </c>
      <c r="BC88" s="16" t="s">
        <v>135</v>
      </c>
      <c r="BD88" s="16" t="s">
        <v>135</v>
      </c>
      <c r="BE88" s="16" t="s">
        <v>135</v>
      </c>
      <c r="BF88" s="16" t="s">
        <v>135</v>
      </c>
      <c r="BG88" s="16" t="s">
        <v>135</v>
      </c>
      <c r="BH88" s="16" t="s">
        <v>135</v>
      </c>
      <c r="BI88" s="16" t="s">
        <v>135</v>
      </c>
      <c r="BJ88" s="16" t="s">
        <v>135</v>
      </c>
      <c r="BK88" s="16" t="s">
        <v>135</v>
      </c>
      <c r="BL88" s="16" t="s">
        <v>135</v>
      </c>
      <c r="BM88" s="16" t="s">
        <v>135</v>
      </c>
      <c r="BN88" s="16" t="s">
        <v>135</v>
      </c>
      <c r="BO88" s="16" t="s">
        <v>135</v>
      </c>
      <c r="BP88" s="16" t="s">
        <v>135</v>
      </c>
      <c r="BQ88" s="16" t="s">
        <v>135</v>
      </c>
      <c r="BR88" s="16" t="s">
        <v>135</v>
      </c>
      <c r="BS88" s="16" t="s">
        <v>135</v>
      </c>
      <c r="BT88" s="16" t="s">
        <v>135</v>
      </c>
      <c r="BU88" s="16" t="s">
        <v>135</v>
      </c>
      <c r="BV88" s="16" t="s">
        <v>135</v>
      </c>
      <c r="BW88" s="16" t="s">
        <v>135</v>
      </c>
      <c r="BX88" s="16" t="s">
        <v>135</v>
      </c>
      <c r="BY88" s="16" t="s">
        <v>135</v>
      </c>
      <c r="BZ88" s="16" t="s">
        <v>135</v>
      </c>
      <c r="CA88" s="16" t="s">
        <v>135</v>
      </c>
      <c r="CB88" s="16" t="s">
        <v>135</v>
      </c>
      <c r="CC88" s="16" t="s">
        <v>135</v>
      </c>
      <c r="CD88" s="16" t="s">
        <v>135</v>
      </c>
      <c r="CE88" s="16">
        <v>0.36990000000000001</v>
      </c>
      <c r="CF88" s="16">
        <v>0.44030000000000002</v>
      </c>
      <c r="CG88" s="16">
        <v>0.51349999999999996</v>
      </c>
      <c r="CH88" s="16">
        <v>0.59130000000000005</v>
      </c>
      <c r="CI88" s="16">
        <v>0.67610000000000003</v>
      </c>
      <c r="CJ88" s="16">
        <v>0.77080000000000004</v>
      </c>
      <c r="CK88" s="16">
        <v>0.87949999999999995</v>
      </c>
      <c r="CL88" s="16">
        <v>1.0069999999999999</v>
      </c>
      <c r="CM88" s="16">
        <v>1.163</v>
      </c>
      <c r="CN88" s="16">
        <v>1.3580000000000001</v>
      </c>
      <c r="CO88" s="16">
        <v>1.6140000000000001</v>
      </c>
      <c r="CP88" s="16">
        <v>1.97</v>
      </c>
      <c r="CQ88" s="16">
        <v>2.5129999999999999</v>
      </c>
      <c r="CR88" s="16">
        <v>3.4870000000000001</v>
      </c>
      <c r="CS88" s="16">
        <v>6.0789999999999997</v>
      </c>
      <c r="CT88" s="16" t="s">
        <v>134</v>
      </c>
      <c r="CU88" s="16" t="s">
        <v>134</v>
      </c>
      <c r="CV88" s="16" t="s">
        <v>134</v>
      </c>
      <c r="CW88" s="16" t="s">
        <v>134</v>
      </c>
      <c r="CX88" s="16" t="s">
        <v>134</v>
      </c>
      <c r="CY88" s="16" t="s">
        <v>134</v>
      </c>
      <c r="CZ88" s="16" t="s">
        <v>134</v>
      </c>
    </row>
    <row r="89" spans="2:104">
      <c r="B89" s="28"/>
      <c r="C89" s="14" t="s">
        <v>120</v>
      </c>
      <c r="D89" s="16" t="s">
        <v>135</v>
      </c>
      <c r="E89" s="16" t="s">
        <v>135</v>
      </c>
      <c r="F89" s="16" t="s">
        <v>135</v>
      </c>
      <c r="G89" s="16" t="s">
        <v>135</v>
      </c>
      <c r="H89" s="16" t="s">
        <v>135</v>
      </c>
      <c r="I89" s="16" t="s">
        <v>135</v>
      </c>
      <c r="J89" s="16" t="s">
        <v>135</v>
      </c>
      <c r="K89" s="16" t="s">
        <v>135</v>
      </c>
      <c r="L89" s="16" t="s">
        <v>135</v>
      </c>
      <c r="M89" s="16" t="s">
        <v>135</v>
      </c>
      <c r="N89" s="16" t="s">
        <v>135</v>
      </c>
      <c r="O89" s="16" t="s">
        <v>135</v>
      </c>
      <c r="P89" s="16" t="s">
        <v>135</v>
      </c>
      <c r="Q89" s="16" t="s">
        <v>135</v>
      </c>
      <c r="R89" s="16" t="s">
        <v>135</v>
      </c>
      <c r="S89" s="16" t="s">
        <v>135</v>
      </c>
      <c r="T89" s="16" t="s">
        <v>135</v>
      </c>
      <c r="U89" s="16" t="s">
        <v>135</v>
      </c>
      <c r="V89" s="16" t="s">
        <v>135</v>
      </c>
      <c r="W89" s="16" t="s">
        <v>135</v>
      </c>
      <c r="X89" s="16" t="s">
        <v>135</v>
      </c>
      <c r="Y89" s="16" t="s">
        <v>135</v>
      </c>
      <c r="Z89" s="16" t="s">
        <v>135</v>
      </c>
      <c r="AA89" s="16" t="s">
        <v>135</v>
      </c>
      <c r="AB89" s="16" t="s">
        <v>135</v>
      </c>
      <c r="AC89" s="16" t="s">
        <v>135</v>
      </c>
      <c r="AD89" s="16" t="s">
        <v>135</v>
      </c>
      <c r="AE89" s="16" t="s">
        <v>135</v>
      </c>
      <c r="AF89" s="16" t="s">
        <v>135</v>
      </c>
      <c r="AG89" s="16" t="s">
        <v>135</v>
      </c>
      <c r="AH89" s="16" t="s">
        <v>135</v>
      </c>
      <c r="AI89" s="16" t="s">
        <v>135</v>
      </c>
      <c r="AJ89" s="16" t="s">
        <v>135</v>
      </c>
      <c r="AK89" s="16" t="s">
        <v>135</v>
      </c>
      <c r="AL89" s="16" t="s">
        <v>135</v>
      </c>
      <c r="AM89" s="16" t="s">
        <v>135</v>
      </c>
      <c r="AN89" s="16" t="s">
        <v>135</v>
      </c>
      <c r="AO89" s="16" t="s">
        <v>135</v>
      </c>
      <c r="AP89" s="16" t="s">
        <v>135</v>
      </c>
      <c r="AQ89" s="16" t="s">
        <v>135</v>
      </c>
      <c r="AR89" s="16" t="s">
        <v>135</v>
      </c>
      <c r="AS89" s="16" t="s">
        <v>135</v>
      </c>
      <c r="AT89" s="16" t="s">
        <v>135</v>
      </c>
      <c r="AU89" s="16" t="s">
        <v>135</v>
      </c>
      <c r="AV89" s="16" t="s">
        <v>135</v>
      </c>
      <c r="AW89" s="16" t="s">
        <v>135</v>
      </c>
      <c r="AX89" s="16" t="s">
        <v>135</v>
      </c>
      <c r="AY89" s="16" t="s">
        <v>135</v>
      </c>
      <c r="AZ89" s="16" t="s">
        <v>135</v>
      </c>
      <c r="BA89" s="16" t="s">
        <v>135</v>
      </c>
      <c r="BB89" s="16" t="s">
        <v>135</v>
      </c>
      <c r="BC89" s="16" t="s">
        <v>135</v>
      </c>
      <c r="BD89" s="16" t="s">
        <v>135</v>
      </c>
      <c r="BE89" s="16" t="s">
        <v>135</v>
      </c>
      <c r="BF89" s="16" t="s">
        <v>135</v>
      </c>
      <c r="BG89" s="16" t="s">
        <v>135</v>
      </c>
      <c r="BH89" s="16" t="s">
        <v>135</v>
      </c>
      <c r="BI89" s="16" t="s">
        <v>135</v>
      </c>
      <c r="BJ89" s="16" t="s">
        <v>135</v>
      </c>
      <c r="BK89" s="16" t="s">
        <v>135</v>
      </c>
      <c r="BL89" s="16" t="s">
        <v>135</v>
      </c>
      <c r="BM89" s="16" t="s">
        <v>135</v>
      </c>
      <c r="BN89" s="16" t="s">
        <v>135</v>
      </c>
      <c r="BO89" s="16" t="s">
        <v>135</v>
      </c>
      <c r="BP89" s="16" t="s">
        <v>135</v>
      </c>
      <c r="BQ89" s="16" t="s">
        <v>135</v>
      </c>
      <c r="BR89" s="16" t="s">
        <v>135</v>
      </c>
      <c r="BS89" s="16" t="s">
        <v>135</v>
      </c>
      <c r="BT89" s="16" t="s">
        <v>135</v>
      </c>
      <c r="BU89" s="16" t="s">
        <v>135</v>
      </c>
      <c r="BV89" s="16" t="s">
        <v>135</v>
      </c>
      <c r="BW89" s="16" t="s">
        <v>135</v>
      </c>
      <c r="BX89" s="16" t="s">
        <v>135</v>
      </c>
      <c r="BY89" s="16" t="s">
        <v>135</v>
      </c>
      <c r="BZ89" s="16" t="s">
        <v>135</v>
      </c>
      <c r="CA89" s="16" t="s">
        <v>135</v>
      </c>
      <c r="CB89" s="16" t="s">
        <v>135</v>
      </c>
      <c r="CC89" s="16" t="s">
        <v>135</v>
      </c>
      <c r="CD89" s="16" t="s">
        <v>135</v>
      </c>
      <c r="CE89" s="16" t="s">
        <v>135</v>
      </c>
      <c r="CF89" s="16" t="s">
        <v>135</v>
      </c>
      <c r="CG89" s="16">
        <v>0.40039999999999998</v>
      </c>
      <c r="CH89" s="16">
        <v>0.47620000000000001</v>
      </c>
      <c r="CI89" s="16">
        <v>0.55630000000000002</v>
      </c>
      <c r="CJ89" s="16">
        <v>0.64319999999999999</v>
      </c>
      <c r="CK89" s="16">
        <v>0.74050000000000005</v>
      </c>
      <c r="CL89" s="16">
        <v>0.85250000000000004</v>
      </c>
      <c r="CM89" s="16">
        <v>0.98580000000000001</v>
      </c>
      <c r="CN89" s="16">
        <v>1.149</v>
      </c>
      <c r="CO89" s="16">
        <v>1.359</v>
      </c>
      <c r="CP89" s="16">
        <v>1.64</v>
      </c>
      <c r="CQ89" s="16">
        <v>2.0459999999999998</v>
      </c>
      <c r="CR89" s="16">
        <v>2.7069999999999999</v>
      </c>
      <c r="CS89" s="16">
        <v>4.0570000000000004</v>
      </c>
      <c r="CT89" s="16" t="s">
        <v>134</v>
      </c>
      <c r="CU89" s="16" t="s">
        <v>134</v>
      </c>
      <c r="CV89" s="16" t="s">
        <v>134</v>
      </c>
      <c r="CW89" s="16" t="s">
        <v>134</v>
      </c>
      <c r="CX89" s="16" t="s">
        <v>134</v>
      </c>
      <c r="CY89" s="16" t="s">
        <v>134</v>
      </c>
      <c r="CZ89" s="16" t="s">
        <v>134</v>
      </c>
    </row>
    <row r="90" spans="2:104">
      <c r="B90" s="28"/>
      <c r="C90" s="14" t="s">
        <v>121</v>
      </c>
      <c r="D90" s="16" t="s">
        <v>135</v>
      </c>
      <c r="E90" s="16" t="s">
        <v>135</v>
      </c>
      <c r="F90" s="16" t="s">
        <v>135</v>
      </c>
      <c r="G90" s="16" t="s">
        <v>135</v>
      </c>
      <c r="H90" s="16" t="s">
        <v>135</v>
      </c>
      <c r="I90" s="16" t="s">
        <v>135</v>
      </c>
      <c r="J90" s="16" t="s">
        <v>135</v>
      </c>
      <c r="K90" s="16" t="s">
        <v>135</v>
      </c>
      <c r="L90" s="16" t="s">
        <v>135</v>
      </c>
      <c r="M90" s="16" t="s">
        <v>135</v>
      </c>
      <c r="N90" s="16" t="s">
        <v>135</v>
      </c>
      <c r="O90" s="16" t="s">
        <v>135</v>
      </c>
      <c r="P90" s="16" t="s">
        <v>135</v>
      </c>
      <c r="Q90" s="16" t="s">
        <v>135</v>
      </c>
      <c r="R90" s="16" t="s">
        <v>135</v>
      </c>
      <c r="S90" s="16" t="s">
        <v>135</v>
      </c>
      <c r="T90" s="16" t="s">
        <v>135</v>
      </c>
      <c r="U90" s="16" t="s">
        <v>135</v>
      </c>
      <c r="V90" s="16" t="s">
        <v>135</v>
      </c>
      <c r="W90" s="16" t="s">
        <v>135</v>
      </c>
      <c r="X90" s="16" t="s">
        <v>135</v>
      </c>
      <c r="Y90" s="16" t="s">
        <v>135</v>
      </c>
      <c r="Z90" s="16" t="s">
        <v>135</v>
      </c>
      <c r="AA90" s="16" t="s">
        <v>135</v>
      </c>
      <c r="AB90" s="16" t="s">
        <v>135</v>
      </c>
      <c r="AC90" s="16" t="s">
        <v>135</v>
      </c>
      <c r="AD90" s="16" t="s">
        <v>135</v>
      </c>
      <c r="AE90" s="16" t="s">
        <v>135</v>
      </c>
      <c r="AF90" s="16" t="s">
        <v>135</v>
      </c>
      <c r="AG90" s="16" t="s">
        <v>135</v>
      </c>
      <c r="AH90" s="16" t="s">
        <v>135</v>
      </c>
      <c r="AI90" s="16" t="s">
        <v>135</v>
      </c>
      <c r="AJ90" s="16" t="s">
        <v>135</v>
      </c>
      <c r="AK90" s="16" t="s">
        <v>135</v>
      </c>
      <c r="AL90" s="16" t="s">
        <v>135</v>
      </c>
      <c r="AM90" s="16" t="s">
        <v>135</v>
      </c>
      <c r="AN90" s="16" t="s">
        <v>135</v>
      </c>
      <c r="AO90" s="16" t="s">
        <v>135</v>
      </c>
      <c r="AP90" s="16" t="s">
        <v>135</v>
      </c>
      <c r="AQ90" s="16" t="s">
        <v>135</v>
      </c>
      <c r="AR90" s="16" t="s">
        <v>135</v>
      </c>
      <c r="AS90" s="16" t="s">
        <v>135</v>
      </c>
      <c r="AT90" s="16" t="s">
        <v>135</v>
      </c>
      <c r="AU90" s="16" t="s">
        <v>135</v>
      </c>
      <c r="AV90" s="16" t="s">
        <v>135</v>
      </c>
      <c r="AW90" s="16" t="s">
        <v>135</v>
      </c>
      <c r="AX90" s="16" t="s">
        <v>135</v>
      </c>
      <c r="AY90" s="16" t="s">
        <v>135</v>
      </c>
      <c r="AZ90" s="16" t="s">
        <v>135</v>
      </c>
      <c r="BA90" s="16" t="s">
        <v>135</v>
      </c>
      <c r="BB90" s="16" t="s">
        <v>135</v>
      </c>
      <c r="BC90" s="16" t="s">
        <v>135</v>
      </c>
      <c r="BD90" s="16" t="s">
        <v>135</v>
      </c>
      <c r="BE90" s="16" t="s">
        <v>135</v>
      </c>
      <c r="BF90" s="16" t="s">
        <v>135</v>
      </c>
      <c r="BG90" s="16" t="s">
        <v>135</v>
      </c>
      <c r="BH90" s="16" t="s">
        <v>135</v>
      </c>
      <c r="BI90" s="16" t="s">
        <v>135</v>
      </c>
      <c r="BJ90" s="16" t="s">
        <v>135</v>
      </c>
      <c r="BK90" s="16" t="s">
        <v>135</v>
      </c>
      <c r="BL90" s="16" t="s">
        <v>135</v>
      </c>
      <c r="BM90" s="16" t="s">
        <v>135</v>
      </c>
      <c r="BN90" s="16" t="s">
        <v>135</v>
      </c>
      <c r="BO90" s="16" t="s">
        <v>135</v>
      </c>
      <c r="BP90" s="16" t="s">
        <v>135</v>
      </c>
      <c r="BQ90" s="16" t="s">
        <v>135</v>
      </c>
      <c r="BR90" s="16" t="s">
        <v>135</v>
      </c>
      <c r="BS90" s="16" t="s">
        <v>135</v>
      </c>
      <c r="BT90" s="16" t="s">
        <v>135</v>
      </c>
      <c r="BU90" s="16" t="s">
        <v>135</v>
      </c>
      <c r="BV90" s="16" t="s">
        <v>135</v>
      </c>
      <c r="BW90" s="16" t="s">
        <v>135</v>
      </c>
      <c r="BX90" s="16" t="s">
        <v>135</v>
      </c>
      <c r="BY90" s="16" t="s">
        <v>135</v>
      </c>
      <c r="BZ90" s="16" t="s">
        <v>135</v>
      </c>
      <c r="CA90" s="16" t="s">
        <v>135</v>
      </c>
      <c r="CB90" s="16" t="s">
        <v>135</v>
      </c>
      <c r="CC90" s="16" t="s">
        <v>135</v>
      </c>
      <c r="CD90" s="16" t="s">
        <v>135</v>
      </c>
      <c r="CE90" s="16" t="s">
        <v>135</v>
      </c>
      <c r="CF90" s="16" t="s">
        <v>135</v>
      </c>
      <c r="CG90" s="16" t="s">
        <v>135</v>
      </c>
      <c r="CH90" s="16">
        <v>0.35670000000000002</v>
      </c>
      <c r="CI90" s="16">
        <v>0.43580000000000002</v>
      </c>
      <c r="CJ90" s="16">
        <v>0.51859999999999995</v>
      </c>
      <c r="CK90" s="16">
        <v>0.60799999999999998</v>
      </c>
      <c r="CL90" s="16">
        <v>0.70809999999999995</v>
      </c>
      <c r="CM90" s="16">
        <v>0.82399999999999995</v>
      </c>
      <c r="CN90" s="16">
        <v>0.96299999999999997</v>
      </c>
      <c r="CO90" s="16">
        <v>1.1359999999999999</v>
      </c>
      <c r="CP90" s="16">
        <v>1.3620000000000001</v>
      </c>
      <c r="CQ90" s="16">
        <v>1.6759999999999999</v>
      </c>
      <c r="CR90" s="16">
        <v>2.15</v>
      </c>
      <c r="CS90" s="16">
        <v>2.9910000000000001</v>
      </c>
      <c r="CT90" s="16">
        <v>5.1310000000000002</v>
      </c>
      <c r="CU90" s="16" t="s">
        <v>134</v>
      </c>
      <c r="CV90" s="16" t="s">
        <v>134</v>
      </c>
      <c r="CW90" s="16" t="s">
        <v>134</v>
      </c>
      <c r="CX90" s="16" t="s">
        <v>134</v>
      </c>
      <c r="CY90" s="16" t="s">
        <v>134</v>
      </c>
      <c r="CZ90" s="16" t="s">
        <v>134</v>
      </c>
    </row>
    <row r="91" spans="2:104">
      <c r="B91" s="28"/>
      <c r="C91" s="14" t="s">
        <v>122</v>
      </c>
      <c r="D91" s="16" t="s">
        <v>135</v>
      </c>
      <c r="E91" s="16" t="s">
        <v>135</v>
      </c>
      <c r="F91" s="16" t="s">
        <v>135</v>
      </c>
      <c r="G91" s="16" t="s">
        <v>135</v>
      </c>
      <c r="H91" s="16" t="s">
        <v>135</v>
      </c>
      <c r="I91" s="16" t="s">
        <v>135</v>
      </c>
      <c r="J91" s="16" t="s">
        <v>135</v>
      </c>
      <c r="K91" s="16" t="s">
        <v>135</v>
      </c>
      <c r="L91" s="16" t="s">
        <v>135</v>
      </c>
      <c r="M91" s="16" t="s">
        <v>135</v>
      </c>
      <c r="N91" s="16" t="s">
        <v>135</v>
      </c>
      <c r="O91" s="16" t="s">
        <v>135</v>
      </c>
      <c r="P91" s="16" t="s">
        <v>135</v>
      </c>
      <c r="Q91" s="16" t="s">
        <v>135</v>
      </c>
      <c r="R91" s="16" t="s">
        <v>135</v>
      </c>
      <c r="S91" s="16" t="s">
        <v>135</v>
      </c>
      <c r="T91" s="16" t="s">
        <v>135</v>
      </c>
      <c r="U91" s="16" t="s">
        <v>135</v>
      </c>
      <c r="V91" s="16" t="s">
        <v>135</v>
      </c>
      <c r="W91" s="16" t="s">
        <v>135</v>
      </c>
      <c r="X91" s="16" t="s">
        <v>135</v>
      </c>
      <c r="Y91" s="16" t="s">
        <v>135</v>
      </c>
      <c r="Z91" s="16" t="s">
        <v>135</v>
      </c>
      <c r="AA91" s="16" t="s">
        <v>135</v>
      </c>
      <c r="AB91" s="16" t="s">
        <v>135</v>
      </c>
      <c r="AC91" s="16" t="s">
        <v>135</v>
      </c>
      <c r="AD91" s="16" t="s">
        <v>135</v>
      </c>
      <c r="AE91" s="16" t="s">
        <v>135</v>
      </c>
      <c r="AF91" s="16" t="s">
        <v>135</v>
      </c>
      <c r="AG91" s="16" t="s">
        <v>135</v>
      </c>
      <c r="AH91" s="16" t="s">
        <v>135</v>
      </c>
      <c r="AI91" s="16" t="s">
        <v>135</v>
      </c>
      <c r="AJ91" s="16" t="s">
        <v>135</v>
      </c>
      <c r="AK91" s="16" t="s">
        <v>135</v>
      </c>
      <c r="AL91" s="16" t="s">
        <v>135</v>
      </c>
      <c r="AM91" s="16" t="s">
        <v>135</v>
      </c>
      <c r="AN91" s="16" t="s">
        <v>135</v>
      </c>
      <c r="AO91" s="16" t="s">
        <v>135</v>
      </c>
      <c r="AP91" s="16" t="s">
        <v>135</v>
      </c>
      <c r="AQ91" s="16" t="s">
        <v>135</v>
      </c>
      <c r="AR91" s="16" t="s">
        <v>135</v>
      </c>
      <c r="AS91" s="16" t="s">
        <v>135</v>
      </c>
      <c r="AT91" s="16" t="s">
        <v>135</v>
      </c>
      <c r="AU91" s="16" t="s">
        <v>135</v>
      </c>
      <c r="AV91" s="16" t="s">
        <v>135</v>
      </c>
      <c r="AW91" s="16" t="s">
        <v>135</v>
      </c>
      <c r="AX91" s="16" t="s">
        <v>135</v>
      </c>
      <c r="AY91" s="16" t="s">
        <v>135</v>
      </c>
      <c r="AZ91" s="16" t="s">
        <v>135</v>
      </c>
      <c r="BA91" s="16" t="s">
        <v>135</v>
      </c>
      <c r="BB91" s="16" t="s">
        <v>135</v>
      </c>
      <c r="BC91" s="16" t="s">
        <v>135</v>
      </c>
      <c r="BD91" s="16" t="s">
        <v>135</v>
      </c>
      <c r="BE91" s="16" t="s">
        <v>135</v>
      </c>
      <c r="BF91" s="16" t="s">
        <v>135</v>
      </c>
      <c r="BG91" s="16" t="s">
        <v>135</v>
      </c>
      <c r="BH91" s="16" t="s">
        <v>135</v>
      </c>
      <c r="BI91" s="16" t="s">
        <v>135</v>
      </c>
      <c r="BJ91" s="16" t="s">
        <v>135</v>
      </c>
      <c r="BK91" s="16" t="s">
        <v>135</v>
      </c>
      <c r="BL91" s="16" t="s">
        <v>135</v>
      </c>
      <c r="BM91" s="16" t="s">
        <v>135</v>
      </c>
      <c r="BN91" s="16" t="s">
        <v>135</v>
      </c>
      <c r="BO91" s="16" t="s">
        <v>135</v>
      </c>
      <c r="BP91" s="16" t="s">
        <v>135</v>
      </c>
      <c r="BQ91" s="16" t="s">
        <v>135</v>
      </c>
      <c r="BR91" s="16" t="s">
        <v>135</v>
      </c>
      <c r="BS91" s="16" t="s">
        <v>135</v>
      </c>
      <c r="BT91" s="16" t="s">
        <v>135</v>
      </c>
      <c r="BU91" s="16" t="s">
        <v>135</v>
      </c>
      <c r="BV91" s="16" t="s">
        <v>135</v>
      </c>
      <c r="BW91" s="16" t="s">
        <v>135</v>
      </c>
      <c r="BX91" s="16" t="s">
        <v>135</v>
      </c>
      <c r="BY91" s="16" t="s">
        <v>135</v>
      </c>
      <c r="BZ91" s="16" t="s">
        <v>135</v>
      </c>
      <c r="CA91" s="16" t="s">
        <v>135</v>
      </c>
      <c r="CB91" s="16" t="s">
        <v>135</v>
      </c>
      <c r="CC91" s="16" t="s">
        <v>135</v>
      </c>
      <c r="CD91" s="16" t="s">
        <v>135</v>
      </c>
      <c r="CE91" s="16" t="s">
        <v>135</v>
      </c>
      <c r="CF91" s="16" t="s">
        <v>135</v>
      </c>
      <c r="CG91" s="16" t="s">
        <v>135</v>
      </c>
      <c r="CH91" s="16" t="s">
        <v>135</v>
      </c>
      <c r="CI91" s="16" t="s">
        <v>135</v>
      </c>
      <c r="CJ91" s="16">
        <v>0.39119999999999999</v>
      </c>
      <c r="CK91" s="16">
        <v>0.47749999999999998</v>
      </c>
      <c r="CL91" s="16">
        <v>0.56999999999999995</v>
      </c>
      <c r="CM91" s="16">
        <v>0.67320000000000002</v>
      </c>
      <c r="CN91" s="16">
        <v>0.79330000000000001</v>
      </c>
      <c r="CO91" s="16">
        <v>0.93899999999999995</v>
      </c>
      <c r="CP91" s="16">
        <v>1.1240000000000001</v>
      </c>
      <c r="CQ91" s="16">
        <v>1.37</v>
      </c>
      <c r="CR91" s="16">
        <v>1.7250000000000001</v>
      </c>
      <c r="CS91" s="16">
        <v>2.2970000000000002</v>
      </c>
      <c r="CT91" s="16">
        <v>3.4449999999999998</v>
      </c>
      <c r="CU91" s="16">
        <v>8.1630000000000003</v>
      </c>
      <c r="CV91" s="16" t="s">
        <v>134</v>
      </c>
      <c r="CW91" s="16" t="s">
        <v>134</v>
      </c>
      <c r="CX91" s="16" t="s">
        <v>134</v>
      </c>
      <c r="CY91" s="16" t="s">
        <v>134</v>
      </c>
      <c r="CZ91" s="16" t="s">
        <v>134</v>
      </c>
    </row>
    <row r="92" spans="2:104">
      <c r="B92" s="28"/>
      <c r="C92" s="14" t="s">
        <v>123</v>
      </c>
      <c r="D92" s="16" t="s">
        <v>135</v>
      </c>
      <c r="E92" s="16" t="s">
        <v>135</v>
      </c>
      <c r="F92" s="16" t="s">
        <v>135</v>
      </c>
      <c r="G92" s="16" t="s">
        <v>135</v>
      </c>
      <c r="H92" s="16" t="s">
        <v>135</v>
      </c>
      <c r="I92" s="16" t="s">
        <v>135</v>
      </c>
      <c r="J92" s="16" t="s">
        <v>135</v>
      </c>
      <c r="K92" s="16" t="s">
        <v>135</v>
      </c>
      <c r="L92" s="16" t="s">
        <v>135</v>
      </c>
      <c r="M92" s="16" t="s">
        <v>135</v>
      </c>
      <c r="N92" s="16" t="s">
        <v>135</v>
      </c>
      <c r="O92" s="16" t="s">
        <v>135</v>
      </c>
      <c r="P92" s="16" t="s">
        <v>135</v>
      </c>
      <c r="Q92" s="16" t="s">
        <v>135</v>
      </c>
      <c r="R92" s="16" t="s">
        <v>135</v>
      </c>
      <c r="S92" s="16" t="s">
        <v>135</v>
      </c>
      <c r="T92" s="16" t="s">
        <v>135</v>
      </c>
      <c r="U92" s="16" t="s">
        <v>135</v>
      </c>
      <c r="V92" s="16" t="s">
        <v>135</v>
      </c>
      <c r="W92" s="16" t="s">
        <v>135</v>
      </c>
      <c r="X92" s="16" t="s">
        <v>135</v>
      </c>
      <c r="Y92" s="16" t="s">
        <v>135</v>
      </c>
      <c r="Z92" s="16" t="s">
        <v>135</v>
      </c>
      <c r="AA92" s="16" t="s">
        <v>135</v>
      </c>
      <c r="AB92" s="16" t="s">
        <v>135</v>
      </c>
      <c r="AC92" s="16" t="s">
        <v>135</v>
      </c>
      <c r="AD92" s="16" t="s">
        <v>135</v>
      </c>
      <c r="AE92" s="16" t="s">
        <v>135</v>
      </c>
      <c r="AF92" s="16" t="s">
        <v>135</v>
      </c>
      <c r="AG92" s="16" t="s">
        <v>135</v>
      </c>
      <c r="AH92" s="16" t="s">
        <v>135</v>
      </c>
      <c r="AI92" s="16" t="s">
        <v>135</v>
      </c>
      <c r="AJ92" s="16" t="s">
        <v>135</v>
      </c>
      <c r="AK92" s="16" t="s">
        <v>135</v>
      </c>
      <c r="AL92" s="16" t="s">
        <v>135</v>
      </c>
      <c r="AM92" s="16" t="s">
        <v>135</v>
      </c>
      <c r="AN92" s="16" t="s">
        <v>135</v>
      </c>
      <c r="AO92" s="16" t="s">
        <v>135</v>
      </c>
      <c r="AP92" s="16" t="s">
        <v>135</v>
      </c>
      <c r="AQ92" s="16" t="s">
        <v>135</v>
      </c>
      <c r="AR92" s="16" t="s">
        <v>135</v>
      </c>
      <c r="AS92" s="16" t="s">
        <v>135</v>
      </c>
      <c r="AT92" s="16" t="s">
        <v>135</v>
      </c>
      <c r="AU92" s="16" t="s">
        <v>135</v>
      </c>
      <c r="AV92" s="16" t="s">
        <v>135</v>
      </c>
      <c r="AW92" s="16" t="s">
        <v>135</v>
      </c>
      <c r="AX92" s="16" t="s">
        <v>135</v>
      </c>
      <c r="AY92" s="16" t="s">
        <v>135</v>
      </c>
      <c r="AZ92" s="16" t="s">
        <v>135</v>
      </c>
      <c r="BA92" s="16" t="s">
        <v>135</v>
      </c>
      <c r="BB92" s="16" t="s">
        <v>135</v>
      </c>
      <c r="BC92" s="16" t="s">
        <v>135</v>
      </c>
      <c r="BD92" s="16" t="s">
        <v>135</v>
      </c>
      <c r="BE92" s="16" t="s">
        <v>135</v>
      </c>
      <c r="BF92" s="16" t="s">
        <v>135</v>
      </c>
      <c r="BG92" s="16" t="s">
        <v>135</v>
      </c>
      <c r="BH92" s="16" t="s">
        <v>135</v>
      </c>
      <c r="BI92" s="16" t="s">
        <v>135</v>
      </c>
      <c r="BJ92" s="16" t="s">
        <v>135</v>
      </c>
      <c r="BK92" s="16" t="s">
        <v>135</v>
      </c>
      <c r="BL92" s="16" t="s">
        <v>135</v>
      </c>
      <c r="BM92" s="16" t="s">
        <v>135</v>
      </c>
      <c r="BN92" s="16" t="s">
        <v>135</v>
      </c>
      <c r="BO92" s="16" t="s">
        <v>135</v>
      </c>
      <c r="BP92" s="16" t="s">
        <v>135</v>
      </c>
      <c r="BQ92" s="16" t="s">
        <v>135</v>
      </c>
      <c r="BR92" s="16" t="s">
        <v>135</v>
      </c>
      <c r="BS92" s="16" t="s">
        <v>135</v>
      </c>
      <c r="BT92" s="16" t="s">
        <v>135</v>
      </c>
      <c r="BU92" s="16" t="s">
        <v>135</v>
      </c>
      <c r="BV92" s="16" t="s">
        <v>135</v>
      </c>
      <c r="BW92" s="16" t="s">
        <v>135</v>
      </c>
      <c r="BX92" s="16" t="s">
        <v>135</v>
      </c>
      <c r="BY92" s="16" t="s">
        <v>135</v>
      </c>
      <c r="BZ92" s="16" t="s">
        <v>135</v>
      </c>
      <c r="CA92" s="16" t="s">
        <v>135</v>
      </c>
      <c r="CB92" s="16" t="s">
        <v>135</v>
      </c>
      <c r="CC92" s="16" t="s">
        <v>135</v>
      </c>
      <c r="CD92" s="16" t="s">
        <v>135</v>
      </c>
      <c r="CE92" s="16" t="s">
        <v>135</v>
      </c>
      <c r="CF92" s="16" t="s">
        <v>135</v>
      </c>
      <c r="CG92" s="16" t="s">
        <v>135</v>
      </c>
      <c r="CH92" s="16" t="s">
        <v>135</v>
      </c>
      <c r="CI92" s="16" t="s">
        <v>135</v>
      </c>
      <c r="CJ92" s="16" t="s">
        <v>135</v>
      </c>
      <c r="CK92" s="16">
        <v>0.34089999999999998</v>
      </c>
      <c r="CL92" s="16">
        <v>0.432</v>
      </c>
      <c r="CM92" s="16">
        <v>0.52829999999999999</v>
      </c>
      <c r="CN92" s="16">
        <v>0.63519999999999999</v>
      </c>
      <c r="CO92" s="16">
        <v>0.7601</v>
      </c>
      <c r="CP92" s="16">
        <v>0.91320000000000001</v>
      </c>
      <c r="CQ92" s="16">
        <v>1.111</v>
      </c>
      <c r="CR92" s="16">
        <v>1.3839999999999999</v>
      </c>
      <c r="CS92" s="16">
        <v>1.794</v>
      </c>
      <c r="CT92" s="16">
        <v>2.5129999999999999</v>
      </c>
      <c r="CU92" s="16">
        <v>4.2889999999999997</v>
      </c>
      <c r="CV92" s="16" t="s">
        <v>134</v>
      </c>
      <c r="CW92" s="16" t="s">
        <v>134</v>
      </c>
      <c r="CX92" s="16" t="s">
        <v>134</v>
      </c>
      <c r="CY92" s="16" t="s">
        <v>134</v>
      </c>
      <c r="CZ92" s="16" t="s">
        <v>134</v>
      </c>
    </row>
    <row r="93" spans="2:104">
      <c r="B93" s="28"/>
      <c r="C93" s="14" t="s">
        <v>124</v>
      </c>
      <c r="D93" s="16" t="s">
        <v>135</v>
      </c>
      <c r="E93" s="16" t="s">
        <v>135</v>
      </c>
      <c r="F93" s="16" t="s">
        <v>135</v>
      </c>
      <c r="G93" s="16" t="s">
        <v>135</v>
      </c>
      <c r="H93" s="16" t="s">
        <v>135</v>
      </c>
      <c r="I93" s="16" t="s">
        <v>135</v>
      </c>
      <c r="J93" s="16" t="s">
        <v>135</v>
      </c>
      <c r="K93" s="16" t="s">
        <v>135</v>
      </c>
      <c r="L93" s="16" t="s">
        <v>135</v>
      </c>
      <c r="M93" s="16" t="s">
        <v>135</v>
      </c>
      <c r="N93" s="16" t="s">
        <v>135</v>
      </c>
      <c r="O93" s="16" t="s">
        <v>135</v>
      </c>
      <c r="P93" s="16" t="s">
        <v>135</v>
      </c>
      <c r="Q93" s="16" t="s">
        <v>135</v>
      </c>
      <c r="R93" s="16" t="s">
        <v>135</v>
      </c>
      <c r="S93" s="16" t="s">
        <v>135</v>
      </c>
      <c r="T93" s="16" t="s">
        <v>135</v>
      </c>
      <c r="U93" s="16" t="s">
        <v>135</v>
      </c>
      <c r="V93" s="16" t="s">
        <v>135</v>
      </c>
      <c r="W93" s="16" t="s">
        <v>135</v>
      </c>
      <c r="X93" s="16" t="s">
        <v>135</v>
      </c>
      <c r="Y93" s="16" t="s">
        <v>135</v>
      </c>
      <c r="Z93" s="16" t="s">
        <v>135</v>
      </c>
      <c r="AA93" s="16" t="s">
        <v>135</v>
      </c>
      <c r="AB93" s="16" t="s">
        <v>135</v>
      </c>
      <c r="AC93" s="16" t="s">
        <v>135</v>
      </c>
      <c r="AD93" s="16" t="s">
        <v>135</v>
      </c>
      <c r="AE93" s="16" t="s">
        <v>135</v>
      </c>
      <c r="AF93" s="16" t="s">
        <v>135</v>
      </c>
      <c r="AG93" s="16" t="s">
        <v>135</v>
      </c>
      <c r="AH93" s="16" t="s">
        <v>135</v>
      </c>
      <c r="AI93" s="16" t="s">
        <v>135</v>
      </c>
      <c r="AJ93" s="16" t="s">
        <v>135</v>
      </c>
      <c r="AK93" s="16" t="s">
        <v>135</v>
      </c>
      <c r="AL93" s="16" t="s">
        <v>135</v>
      </c>
      <c r="AM93" s="16" t="s">
        <v>135</v>
      </c>
      <c r="AN93" s="16" t="s">
        <v>135</v>
      </c>
      <c r="AO93" s="16" t="s">
        <v>135</v>
      </c>
      <c r="AP93" s="16" t="s">
        <v>135</v>
      </c>
      <c r="AQ93" s="16" t="s">
        <v>135</v>
      </c>
      <c r="AR93" s="16" t="s">
        <v>135</v>
      </c>
      <c r="AS93" s="16" t="s">
        <v>135</v>
      </c>
      <c r="AT93" s="16" t="s">
        <v>135</v>
      </c>
      <c r="AU93" s="16" t="s">
        <v>135</v>
      </c>
      <c r="AV93" s="16" t="s">
        <v>135</v>
      </c>
      <c r="AW93" s="16" t="s">
        <v>135</v>
      </c>
      <c r="AX93" s="16" t="s">
        <v>135</v>
      </c>
      <c r="AY93" s="16" t="s">
        <v>135</v>
      </c>
      <c r="AZ93" s="16" t="s">
        <v>135</v>
      </c>
      <c r="BA93" s="16" t="s">
        <v>135</v>
      </c>
      <c r="BB93" s="16" t="s">
        <v>135</v>
      </c>
      <c r="BC93" s="16" t="s">
        <v>135</v>
      </c>
      <c r="BD93" s="16" t="s">
        <v>135</v>
      </c>
      <c r="BE93" s="16" t="s">
        <v>135</v>
      </c>
      <c r="BF93" s="16" t="s">
        <v>135</v>
      </c>
      <c r="BG93" s="16" t="s">
        <v>135</v>
      </c>
      <c r="BH93" s="16" t="s">
        <v>135</v>
      </c>
      <c r="BI93" s="16" t="s">
        <v>135</v>
      </c>
      <c r="BJ93" s="16" t="s">
        <v>135</v>
      </c>
      <c r="BK93" s="16" t="s">
        <v>135</v>
      </c>
      <c r="BL93" s="16" t="s">
        <v>135</v>
      </c>
      <c r="BM93" s="16" t="s">
        <v>135</v>
      </c>
      <c r="BN93" s="16" t="s">
        <v>135</v>
      </c>
      <c r="BO93" s="16" t="s">
        <v>135</v>
      </c>
      <c r="BP93" s="16" t="s">
        <v>135</v>
      </c>
      <c r="BQ93" s="16" t="s">
        <v>135</v>
      </c>
      <c r="BR93" s="16" t="s">
        <v>135</v>
      </c>
      <c r="BS93" s="16" t="s">
        <v>135</v>
      </c>
      <c r="BT93" s="16" t="s">
        <v>135</v>
      </c>
      <c r="BU93" s="16" t="s">
        <v>135</v>
      </c>
      <c r="BV93" s="16" t="s">
        <v>135</v>
      </c>
      <c r="BW93" s="16" t="s">
        <v>135</v>
      </c>
      <c r="BX93" s="16" t="s">
        <v>135</v>
      </c>
      <c r="BY93" s="16" t="s">
        <v>135</v>
      </c>
      <c r="BZ93" s="16" t="s">
        <v>135</v>
      </c>
      <c r="CA93" s="16" t="s">
        <v>135</v>
      </c>
      <c r="CB93" s="16" t="s">
        <v>135</v>
      </c>
      <c r="CC93" s="16" t="s">
        <v>135</v>
      </c>
      <c r="CD93" s="16" t="s">
        <v>135</v>
      </c>
      <c r="CE93" s="16" t="s">
        <v>135</v>
      </c>
      <c r="CF93" s="16" t="s">
        <v>135</v>
      </c>
      <c r="CG93" s="16" t="s">
        <v>135</v>
      </c>
      <c r="CH93" s="16" t="s">
        <v>135</v>
      </c>
      <c r="CI93" s="16" t="s">
        <v>135</v>
      </c>
      <c r="CJ93" s="16" t="s">
        <v>135</v>
      </c>
      <c r="CK93" s="16" t="s">
        <v>135</v>
      </c>
      <c r="CL93" s="16" t="s">
        <v>135</v>
      </c>
      <c r="CM93" s="16">
        <v>0.3805</v>
      </c>
      <c r="CN93" s="16">
        <v>0.4819</v>
      </c>
      <c r="CO93" s="16">
        <v>0.59330000000000005</v>
      </c>
      <c r="CP93" s="16">
        <v>0.72340000000000004</v>
      </c>
      <c r="CQ93" s="16">
        <v>0.8851</v>
      </c>
      <c r="CR93" s="16">
        <v>1.099</v>
      </c>
      <c r="CS93" s="16">
        <v>1.4039999999999999</v>
      </c>
      <c r="CT93" s="16">
        <v>1.893</v>
      </c>
      <c r="CU93" s="16">
        <v>2.8610000000000002</v>
      </c>
      <c r="CV93" s="16" t="s">
        <v>134</v>
      </c>
      <c r="CW93" s="16" t="s">
        <v>134</v>
      </c>
      <c r="CX93" s="16" t="s">
        <v>134</v>
      </c>
      <c r="CY93" s="16" t="s">
        <v>134</v>
      </c>
      <c r="CZ93" s="16" t="s">
        <v>134</v>
      </c>
    </row>
    <row r="94" spans="2:104">
      <c r="B94" s="28"/>
      <c r="C94" s="14" t="s">
        <v>125</v>
      </c>
      <c r="D94" s="16" t="s">
        <v>135</v>
      </c>
      <c r="E94" s="16" t="s">
        <v>135</v>
      </c>
      <c r="F94" s="16" t="s">
        <v>135</v>
      </c>
      <c r="G94" s="16" t="s">
        <v>135</v>
      </c>
      <c r="H94" s="16" t="s">
        <v>135</v>
      </c>
      <c r="I94" s="16" t="s">
        <v>135</v>
      </c>
      <c r="J94" s="16" t="s">
        <v>135</v>
      </c>
      <c r="K94" s="16" t="s">
        <v>135</v>
      </c>
      <c r="L94" s="16" t="s">
        <v>135</v>
      </c>
      <c r="M94" s="16" t="s">
        <v>135</v>
      </c>
      <c r="N94" s="16" t="s">
        <v>135</v>
      </c>
      <c r="O94" s="16" t="s">
        <v>135</v>
      </c>
      <c r="P94" s="16" t="s">
        <v>135</v>
      </c>
      <c r="Q94" s="16" t="s">
        <v>135</v>
      </c>
      <c r="R94" s="16" t="s">
        <v>135</v>
      </c>
      <c r="S94" s="16" t="s">
        <v>135</v>
      </c>
      <c r="T94" s="16" t="s">
        <v>135</v>
      </c>
      <c r="U94" s="16" t="s">
        <v>135</v>
      </c>
      <c r="V94" s="16" t="s">
        <v>135</v>
      </c>
      <c r="W94" s="16" t="s">
        <v>135</v>
      </c>
      <c r="X94" s="16" t="s">
        <v>135</v>
      </c>
      <c r="Y94" s="16" t="s">
        <v>135</v>
      </c>
      <c r="Z94" s="16" t="s">
        <v>135</v>
      </c>
      <c r="AA94" s="16" t="s">
        <v>135</v>
      </c>
      <c r="AB94" s="16" t="s">
        <v>135</v>
      </c>
      <c r="AC94" s="16" t="s">
        <v>135</v>
      </c>
      <c r="AD94" s="16" t="s">
        <v>135</v>
      </c>
      <c r="AE94" s="16" t="s">
        <v>135</v>
      </c>
      <c r="AF94" s="16" t="s">
        <v>135</v>
      </c>
      <c r="AG94" s="16" t="s">
        <v>135</v>
      </c>
      <c r="AH94" s="16" t="s">
        <v>135</v>
      </c>
      <c r="AI94" s="16" t="s">
        <v>135</v>
      </c>
      <c r="AJ94" s="16" t="s">
        <v>135</v>
      </c>
      <c r="AK94" s="16" t="s">
        <v>135</v>
      </c>
      <c r="AL94" s="16" t="s">
        <v>135</v>
      </c>
      <c r="AM94" s="16" t="s">
        <v>135</v>
      </c>
      <c r="AN94" s="16" t="s">
        <v>135</v>
      </c>
      <c r="AO94" s="16" t="s">
        <v>135</v>
      </c>
      <c r="AP94" s="16" t="s">
        <v>135</v>
      </c>
      <c r="AQ94" s="16" t="s">
        <v>135</v>
      </c>
      <c r="AR94" s="16" t="s">
        <v>135</v>
      </c>
      <c r="AS94" s="16" t="s">
        <v>135</v>
      </c>
      <c r="AT94" s="16" t="s">
        <v>135</v>
      </c>
      <c r="AU94" s="16" t="s">
        <v>135</v>
      </c>
      <c r="AV94" s="16" t="s">
        <v>135</v>
      </c>
      <c r="AW94" s="16" t="s">
        <v>135</v>
      </c>
      <c r="AX94" s="16" t="s">
        <v>135</v>
      </c>
      <c r="AY94" s="16" t="s">
        <v>135</v>
      </c>
      <c r="AZ94" s="16" t="s">
        <v>135</v>
      </c>
      <c r="BA94" s="16" t="s">
        <v>135</v>
      </c>
      <c r="BB94" s="16" t="s">
        <v>135</v>
      </c>
      <c r="BC94" s="16" t="s">
        <v>135</v>
      </c>
      <c r="BD94" s="16" t="s">
        <v>135</v>
      </c>
      <c r="BE94" s="16" t="s">
        <v>135</v>
      </c>
      <c r="BF94" s="16" t="s">
        <v>135</v>
      </c>
      <c r="BG94" s="16" t="s">
        <v>135</v>
      </c>
      <c r="BH94" s="16" t="s">
        <v>135</v>
      </c>
      <c r="BI94" s="16" t="s">
        <v>135</v>
      </c>
      <c r="BJ94" s="16" t="s">
        <v>135</v>
      </c>
      <c r="BK94" s="16" t="s">
        <v>135</v>
      </c>
      <c r="BL94" s="16" t="s">
        <v>135</v>
      </c>
      <c r="BM94" s="16" t="s">
        <v>135</v>
      </c>
      <c r="BN94" s="16" t="s">
        <v>135</v>
      </c>
      <c r="BO94" s="16" t="s">
        <v>135</v>
      </c>
      <c r="BP94" s="16" t="s">
        <v>135</v>
      </c>
      <c r="BQ94" s="16" t="s">
        <v>135</v>
      </c>
      <c r="BR94" s="16" t="s">
        <v>135</v>
      </c>
      <c r="BS94" s="16" t="s">
        <v>135</v>
      </c>
      <c r="BT94" s="16" t="s">
        <v>135</v>
      </c>
      <c r="BU94" s="16" t="s">
        <v>135</v>
      </c>
      <c r="BV94" s="16" t="s">
        <v>135</v>
      </c>
      <c r="BW94" s="16" t="s">
        <v>135</v>
      </c>
      <c r="BX94" s="16" t="s">
        <v>135</v>
      </c>
      <c r="BY94" s="16" t="s">
        <v>135</v>
      </c>
      <c r="BZ94" s="16" t="s">
        <v>135</v>
      </c>
      <c r="CA94" s="16" t="s">
        <v>135</v>
      </c>
      <c r="CB94" s="16" t="s">
        <v>135</v>
      </c>
      <c r="CC94" s="16" t="s">
        <v>135</v>
      </c>
      <c r="CD94" s="16" t="s">
        <v>135</v>
      </c>
      <c r="CE94" s="16" t="s">
        <v>135</v>
      </c>
      <c r="CF94" s="16" t="s">
        <v>135</v>
      </c>
      <c r="CG94" s="16" t="s">
        <v>135</v>
      </c>
      <c r="CH94" s="16" t="s">
        <v>135</v>
      </c>
      <c r="CI94" s="16" t="s">
        <v>135</v>
      </c>
      <c r="CJ94" s="16" t="s">
        <v>135</v>
      </c>
      <c r="CK94" s="16" t="s">
        <v>135</v>
      </c>
      <c r="CL94" s="16" t="s">
        <v>135</v>
      </c>
      <c r="CM94" s="16" t="s">
        <v>135</v>
      </c>
      <c r="CN94" s="16">
        <v>0.3201</v>
      </c>
      <c r="CO94" s="16">
        <v>0.42899999999999999</v>
      </c>
      <c r="CP94" s="16">
        <v>0.54600000000000004</v>
      </c>
      <c r="CQ94" s="16">
        <v>0.68230000000000002</v>
      </c>
      <c r="CR94" s="16">
        <v>0.85389999999999999</v>
      </c>
      <c r="CS94" s="16">
        <v>1.087</v>
      </c>
      <c r="CT94" s="16">
        <v>1.4350000000000001</v>
      </c>
      <c r="CU94" s="16">
        <v>2.0419999999999998</v>
      </c>
      <c r="CV94" s="16">
        <v>3.5059999999999998</v>
      </c>
      <c r="CW94" s="16" t="s">
        <v>134</v>
      </c>
      <c r="CX94" s="16" t="s">
        <v>134</v>
      </c>
      <c r="CY94" s="16" t="s">
        <v>134</v>
      </c>
      <c r="CZ94" s="16" t="s">
        <v>134</v>
      </c>
    </row>
    <row r="95" spans="2:104">
      <c r="B95" s="28"/>
      <c r="C95" s="14" t="s">
        <v>126</v>
      </c>
      <c r="D95" s="16" t="s">
        <v>135</v>
      </c>
      <c r="E95" s="16" t="s">
        <v>135</v>
      </c>
      <c r="F95" s="16" t="s">
        <v>135</v>
      </c>
      <c r="G95" s="16" t="s">
        <v>135</v>
      </c>
      <c r="H95" s="16" t="s">
        <v>135</v>
      </c>
      <c r="I95" s="16" t="s">
        <v>135</v>
      </c>
      <c r="J95" s="16" t="s">
        <v>135</v>
      </c>
      <c r="K95" s="16" t="s">
        <v>135</v>
      </c>
      <c r="L95" s="16" t="s">
        <v>135</v>
      </c>
      <c r="M95" s="16" t="s">
        <v>135</v>
      </c>
      <c r="N95" s="16" t="s">
        <v>135</v>
      </c>
      <c r="O95" s="16" t="s">
        <v>135</v>
      </c>
      <c r="P95" s="16" t="s">
        <v>135</v>
      </c>
      <c r="Q95" s="16" t="s">
        <v>135</v>
      </c>
      <c r="R95" s="16" t="s">
        <v>135</v>
      </c>
      <c r="S95" s="16" t="s">
        <v>135</v>
      </c>
      <c r="T95" s="16" t="s">
        <v>135</v>
      </c>
      <c r="U95" s="16" t="s">
        <v>135</v>
      </c>
      <c r="V95" s="16" t="s">
        <v>135</v>
      </c>
      <c r="W95" s="16" t="s">
        <v>135</v>
      </c>
      <c r="X95" s="16" t="s">
        <v>135</v>
      </c>
      <c r="Y95" s="16" t="s">
        <v>135</v>
      </c>
      <c r="Z95" s="16" t="s">
        <v>135</v>
      </c>
      <c r="AA95" s="16" t="s">
        <v>135</v>
      </c>
      <c r="AB95" s="16" t="s">
        <v>135</v>
      </c>
      <c r="AC95" s="16" t="s">
        <v>135</v>
      </c>
      <c r="AD95" s="16" t="s">
        <v>135</v>
      </c>
      <c r="AE95" s="16" t="s">
        <v>135</v>
      </c>
      <c r="AF95" s="16" t="s">
        <v>135</v>
      </c>
      <c r="AG95" s="16" t="s">
        <v>135</v>
      </c>
      <c r="AH95" s="16" t="s">
        <v>135</v>
      </c>
      <c r="AI95" s="16" t="s">
        <v>135</v>
      </c>
      <c r="AJ95" s="16" t="s">
        <v>135</v>
      </c>
      <c r="AK95" s="16" t="s">
        <v>135</v>
      </c>
      <c r="AL95" s="16" t="s">
        <v>135</v>
      </c>
      <c r="AM95" s="16" t="s">
        <v>135</v>
      </c>
      <c r="AN95" s="16" t="s">
        <v>135</v>
      </c>
      <c r="AO95" s="16" t="s">
        <v>135</v>
      </c>
      <c r="AP95" s="16" t="s">
        <v>135</v>
      </c>
      <c r="AQ95" s="16" t="s">
        <v>135</v>
      </c>
      <c r="AR95" s="16" t="s">
        <v>135</v>
      </c>
      <c r="AS95" s="16" t="s">
        <v>135</v>
      </c>
      <c r="AT95" s="16" t="s">
        <v>135</v>
      </c>
      <c r="AU95" s="16" t="s">
        <v>135</v>
      </c>
      <c r="AV95" s="16" t="s">
        <v>135</v>
      </c>
      <c r="AW95" s="16" t="s">
        <v>135</v>
      </c>
      <c r="AX95" s="16" t="s">
        <v>135</v>
      </c>
      <c r="AY95" s="16" t="s">
        <v>135</v>
      </c>
      <c r="AZ95" s="16" t="s">
        <v>135</v>
      </c>
      <c r="BA95" s="16" t="s">
        <v>135</v>
      </c>
      <c r="BB95" s="16" t="s">
        <v>135</v>
      </c>
      <c r="BC95" s="16" t="s">
        <v>135</v>
      </c>
      <c r="BD95" s="16" t="s">
        <v>135</v>
      </c>
      <c r="BE95" s="16" t="s">
        <v>135</v>
      </c>
      <c r="BF95" s="16" t="s">
        <v>135</v>
      </c>
      <c r="BG95" s="16" t="s">
        <v>135</v>
      </c>
      <c r="BH95" s="16" t="s">
        <v>135</v>
      </c>
      <c r="BI95" s="16" t="s">
        <v>135</v>
      </c>
      <c r="BJ95" s="16" t="s">
        <v>135</v>
      </c>
      <c r="BK95" s="16" t="s">
        <v>135</v>
      </c>
      <c r="BL95" s="16" t="s">
        <v>135</v>
      </c>
      <c r="BM95" s="16" t="s">
        <v>135</v>
      </c>
      <c r="BN95" s="16" t="s">
        <v>135</v>
      </c>
      <c r="BO95" s="16" t="s">
        <v>135</v>
      </c>
      <c r="BP95" s="16" t="s">
        <v>135</v>
      </c>
      <c r="BQ95" s="16" t="s">
        <v>135</v>
      </c>
      <c r="BR95" s="16" t="s">
        <v>135</v>
      </c>
      <c r="BS95" s="16" t="s">
        <v>135</v>
      </c>
      <c r="BT95" s="16" t="s">
        <v>135</v>
      </c>
      <c r="BU95" s="16" t="s">
        <v>135</v>
      </c>
      <c r="BV95" s="16" t="s">
        <v>135</v>
      </c>
      <c r="BW95" s="16" t="s">
        <v>135</v>
      </c>
      <c r="BX95" s="16" t="s">
        <v>135</v>
      </c>
      <c r="BY95" s="16" t="s">
        <v>135</v>
      </c>
      <c r="BZ95" s="16" t="s">
        <v>135</v>
      </c>
      <c r="CA95" s="16" t="s">
        <v>135</v>
      </c>
      <c r="CB95" s="16" t="s">
        <v>135</v>
      </c>
      <c r="CC95" s="16" t="s">
        <v>135</v>
      </c>
      <c r="CD95" s="16" t="s">
        <v>135</v>
      </c>
      <c r="CE95" s="16" t="s">
        <v>135</v>
      </c>
      <c r="CF95" s="16" t="s">
        <v>135</v>
      </c>
      <c r="CG95" s="16" t="s">
        <v>135</v>
      </c>
      <c r="CH95" s="16" t="s">
        <v>135</v>
      </c>
      <c r="CI95" s="16" t="s">
        <v>135</v>
      </c>
      <c r="CJ95" s="16" t="s">
        <v>135</v>
      </c>
      <c r="CK95" s="16" t="s">
        <v>135</v>
      </c>
      <c r="CL95" s="16" t="s">
        <v>135</v>
      </c>
      <c r="CM95" s="16" t="s">
        <v>135</v>
      </c>
      <c r="CN95" s="16" t="s">
        <v>135</v>
      </c>
      <c r="CO95" s="16" t="s">
        <v>135</v>
      </c>
      <c r="CP95" s="16">
        <v>0.36659999999999998</v>
      </c>
      <c r="CQ95" s="16">
        <v>0.49159999999999998</v>
      </c>
      <c r="CR95" s="16">
        <v>0.63529999999999998</v>
      </c>
      <c r="CS95" s="16">
        <v>0.81830000000000003</v>
      </c>
      <c r="CT95" s="16">
        <v>1.075</v>
      </c>
      <c r="CU95" s="16">
        <v>1.4830000000000001</v>
      </c>
      <c r="CV95" s="16">
        <v>2.2839999999999998</v>
      </c>
      <c r="CW95" s="16">
        <v>5.1820000000000004</v>
      </c>
      <c r="CX95" s="16" t="s">
        <v>134</v>
      </c>
      <c r="CY95" s="16" t="s">
        <v>134</v>
      </c>
      <c r="CZ95" s="16" t="s">
        <v>134</v>
      </c>
    </row>
    <row r="96" spans="2:104">
      <c r="B96" s="28"/>
      <c r="C96" s="14" t="s">
        <v>127</v>
      </c>
      <c r="D96" s="16" t="s">
        <v>135</v>
      </c>
      <c r="E96" s="16" t="s">
        <v>135</v>
      </c>
      <c r="F96" s="16" t="s">
        <v>135</v>
      </c>
      <c r="G96" s="16" t="s">
        <v>135</v>
      </c>
      <c r="H96" s="16" t="s">
        <v>135</v>
      </c>
      <c r="I96" s="16" t="s">
        <v>135</v>
      </c>
      <c r="J96" s="16" t="s">
        <v>135</v>
      </c>
      <c r="K96" s="16" t="s">
        <v>135</v>
      </c>
      <c r="L96" s="16" t="s">
        <v>135</v>
      </c>
      <c r="M96" s="16" t="s">
        <v>135</v>
      </c>
      <c r="N96" s="16" t="s">
        <v>135</v>
      </c>
      <c r="O96" s="16" t="s">
        <v>135</v>
      </c>
      <c r="P96" s="16" t="s">
        <v>135</v>
      </c>
      <c r="Q96" s="16" t="s">
        <v>135</v>
      </c>
      <c r="R96" s="16" t="s">
        <v>135</v>
      </c>
      <c r="S96" s="16" t="s">
        <v>135</v>
      </c>
      <c r="T96" s="16" t="s">
        <v>135</v>
      </c>
      <c r="U96" s="16" t="s">
        <v>135</v>
      </c>
      <c r="V96" s="16" t="s">
        <v>135</v>
      </c>
      <c r="W96" s="16" t="s">
        <v>135</v>
      </c>
      <c r="X96" s="16" t="s">
        <v>135</v>
      </c>
      <c r="Y96" s="16" t="s">
        <v>135</v>
      </c>
      <c r="Z96" s="16" t="s">
        <v>135</v>
      </c>
      <c r="AA96" s="16" t="s">
        <v>135</v>
      </c>
      <c r="AB96" s="16" t="s">
        <v>135</v>
      </c>
      <c r="AC96" s="16" t="s">
        <v>135</v>
      </c>
      <c r="AD96" s="16" t="s">
        <v>135</v>
      </c>
      <c r="AE96" s="16" t="s">
        <v>135</v>
      </c>
      <c r="AF96" s="16" t="s">
        <v>135</v>
      </c>
      <c r="AG96" s="16" t="s">
        <v>135</v>
      </c>
      <c r="AH96" s="16" t="s">
        <v>135</v>
      </c>
      <c r="AI96" s="16" t="s">
        <v>135</v>
      </c>
      <c r="AJ96" s="16" t="s">
        <v>135</v>
      </c>
      <c r="AK96" s="16" t="s">
        <v>135</v>
      </c>
      <c r="AL96" s="16" t="s">
        <v>135</v>
      </c>
      <c r="AM96" s="16" t="s">
        <v>135</v>
      </c>
      <c r="AN96" s="16" t="s">
        <v>135</v>
      </c>
      <c r="AO96" s="16" t="s">
        <v>135</v>
      </c>
      <c r="AP96" s="16" t="s">
        <v>135</v>
      </c>
      <c r="AQ96" s="16" t="s">
        <v>135</v>
      </c>
      <c r="AR96" s="16" t="s">
        <v>135</v>
      </c>
      <c r="AS96" s="16" t="s">
        <v>135</v>
      </c>
      <c r="AT96" s="16" t="s">
        <v>135</v>
      </c>
      <c r="AU96" s="16" t="s">
        <v>135</v>
      </c>
      <c r="AV96" s="16" t="s">
        <v>135</v>
      </c>
      <c r="AW96" s="16" t="s">
        <v>135</v>
      </c>
      <c r="AX96" s="16" t="s">
        <v>135</v>
      </c>
      <c r="AY96" s="16" t="s">
        <v>135</v>
      </c>
      <c r="AZ96" s="16" t="s">
        <v>135</v>
      </c>
      <c r="BA96" s="16" t="s">
        <v>135</v>
      </c>
      <c r="BB96" s="16" t="s">
        <v>135</v>
      </c>
      <c r="BC96" s="16" t="s">
        <v>135</v>
      </c>
      <c r="BD96" s="16" t="s">
        <v>135</v>
      </c>
      <c r="BE96" s="16" t="s">
        <v>135</v>
      </c>
      <c r="BF96" s="16" t="s">
        <v>135</v>
      </c>
      <c r="BG96" s="16" t="s">
        <v>135</v>
      </c>
      <c r="BH96" s="16" t="s">
        <v>135</v>
      </c>
      <c r="BI96" s="16" t="s">
        <v>135</v>
      </c>
      <c r="BJ96" s="16" t="s">
        <v>135</v>
      </c>
      <c r="BK96" s="16" t="s">
        <v>135</v>
      </c>
      <c r="BL96" s="16" t="s">
        <v>135</v>
      </c>
      <c r="BM96" s="16" t="s">
        <v>135</v>
      </c>
      <c r="BN96" s="16" t="s">
        <v>135</v>
      </c>
      <c r="BO96" s="16" t="s">
        <v>135</v>
      </c>
      <c r="BP96" s="16" t="s">
        <v>135</v>
      </c>
      <c r="BQ96" s="16" t="s">
        <v>135</v>
      </c>
      <c r="BR96" s="16" t="s">
        <v>135</v>
      </c>
      <c r="BS96" s="16" t="s">
        <v>135</v>
      </c>
      <c r="BT96" s="16" t="s">
        <v>135</v>
      </c>
      <c r="BU96" s="16" t="s">
        <v>135</v>
      </c>
      <c r="BV96" s="16" t="s">
        <v>135</v>
      </c>
      <c r="BW96" s="16" t="s">
        <v>135</v>
      </c>
      <c r="BX96" s="16" t="s">
        <v>135</v>
      </c>
      <c r="BY96" s="16" t="s">
        <v>135</v>
      </c>
      <c r="BZ96" s="16" t="s">
        <v>135</v>
      </c>
      <c r="CA96" s="16" t="s">
        <v>135</v>
      </c>
      <c r="CB96" s="16" t="s">
        <v>135</v>
      </c>
      <c r="CC96" s="16" t="s">
        <v>135</v>
      </c>
      <c r="CD96" s="16" t="s">
        <v>135</v>
      </c>
      <c r="CE96" s="16" t="s">
        <v>135</v>
      </c>
      <c r="CF96" s="16" t="s">
        <v>135</v>
      </c>
      <c r="CG96" s="16" t="s">
        <v>135</v>
      </c>
      <c r="CH96" s="16" t="s">
        <v>135</v>
      </c>
      <c r="CI96" s="16" t="s">
        <v>135</v>
      </c>
      <c r="CJ96" s="16" t="s">
        <v>135</v>
      </c>
      <c r="CK96" s="16" t="s">
        <v>135</v>
      </c>
      <c r="CL96" s="16" t="s">
        <v>135</v>
      </c>
      <c r="CM96" s="16" t="s">
        <v>135</v>
      </c>
      <c r="CN96" s="16" t="s">
        <v>135</v>
      </c>
      <c r="CO96" s="16" t="s">
        <v>135</v>
      </c>
      <c r="CP96" s="16" t="s">
        <v>135</v>
      </c>
      <c r="CQ96" s="16">
        <v>0.2888</v>
      </c>
      <c r="CR96" s="16">
        <v>0.42680000000000001</v>
      </c>
      <c r="CS96" s="16">
        <v>0.57989999999999997</v>
      </c>
      <c r="CT96" s="16">
        <v>0.77639999999999998</v>
      </c>
      <c r="CU96" s="16">
        <v>1.0640000000000001</v>
      </c>
      <c r="CV96" s="16">
        <v>1.5589999999999999</v>
      </c>
      <c r="CW96" s="16">
        <v>2.74</v>
      </c>
      <c r="CX96" s="16" t="s">
        <v>134</v>
      </c>
      <c r="CY96" s="16" t="s">
        <v>134</v>
      </c>
      <c r="CZ96" s="16" t="s">
        <v>134</v>
      </c>
    </row>
    <row r="97" spans="2:104">
      <c r="B97" s="28"/>
      <c r="C97" s="14" t="s">
        <v>128</v>
      </c>
      <c r="D97" s="16" t="s">
        <v>135</v>
      </c>
      <c r="E97" s="16" t="s">
        <v>135</v>
      </c>
      <c r="F97" s="16" t="s">
        <v>135</v>
      </c>
      <c r="G97" s="16" t="s">
        <v>135</v>
      </c>
      <c r="H97" s="16" t="s">
        <v>135</v>
      </c>
      <c r="I97" s="16" t="s">
        <v>135</v>
      </c>
      <c r="J97" s="16" t="s">
        <v>135</v>
      </c>
      <c r="K97" s="16" t="s">
        <v>135</v>
      </c>
      <c r="L97" s="16" t="s">
        <v>135</v>
      </c>
      <c r="M97" s="16" t="s">
        <v>135</v>
      </c>
      <c r="N97" s="16" t="s">
        <v>135</v>
      </c>
      <c r="O97" s="16" t="s">
        <v>135</v>
      </c>
      <c r="P97" s="16" t="s">
        <v>135</v>
      </c>
      <c r="Q97" s="16" t="s">
        <v>135</v>
      </c>
      <c r="R97" s="16" t="s">
        <v>135</v>
      </c>
      <c r="S97" s="16" t="s">
        <v>135</v>
      </c>
      <c r="T97" s="16" t="s">
        <v>135</v>
      </c>
      <c r="U97" s="16" t="s">
        <v>135</v>
      </c>
      <c r="V97" s="16" t="s">
        <v>135</v>
      </c>
      <c r="W97" s="16" t="s">
        <v>135</v>
      </c>
      <c r="X97" s="16" t="s">
        <v>135</v>
      </c>
      <c r="Y97" s="16" t="s">
        <v>135</v>
      </c>
      <c r="Z97" s="16" t="s">
        <v>135</v>
      </c>
      <c r="AA97" s="16" t="s">
        <v>135</v>
      </c>
      <c r="AB97" s="16" t="s">
        <v>135</v>
      </c>
      <c r="AC97" s="16" t="s">
        <v>135</v>
      </c>
      <c r="AD97" s="16" t="s">
        <v>135</v>
      </c>
      <c r="AE97" s="16" t="s">
        <v>135</v>
      </c>
      <c r="AF97" s="16" t="s">
        <v>135</v>
      </c>
      <c r="AG97" s="16" t="s">
        <v>135</v>
      </c>
      <c r="AH97" s="16" t="s">
        <v>135</v>
      </c>
      <c r="AI97" s="16" t="s">
        <v>135</v>
      </c>
      <c r="AJ97" s="16" t="s">
        <v>135</v>
      </c>
      <c r="AK97" s="16" t="s">
        <v>135</v>
      </c>
      <c r="AL97" s="16" t="s">
        <v>135</v>
      </c>
      <c r="AM97" s="16" t="s">
        <v>135</v>
      </c>
      <c r="AN97" s="16" t="s">
        <v>135</v>
      </c>
      <c r="AO97" s="16" t="s">
        <v>135</v>
      </c>
      <c r="AP97" s="16" t="s">
        <v>135</v>
      </c>
      <c r="AQ97" s="16" t="s">
        <v>135</v>
      </c>
      <c r="AR97" s="16" t="s">
        <v>135</v>
      </c>
      <c r="AS97" s="16" t="s">
        <v>135</v>
      </c>
      <c r="AT97" s="16" t="s">
        <v>135</v>
      </c>
      <c r="AU97" s="16" t="s">
        <v>135</v>
      </c>
      <c r="AV97" s="16" t="s">
        <v>135</v>
      </c>
      <c r="AW97" s="16" t="s">
        <v>135</v>
      </c>
      <c r="AX97" s="16" t="s">
        <v>135</v>
      </c>
      <c r="AY97" s="16" t="s">
        <v>135</v>
      </c>
      <c r="AZ97" s="16" t="s">
        <v>135</v>
      </c>
      <c r="BA97" s="16" t="s">
        <v>135</v>
      </c>
      <c r="BB97" s="16" t="s">
        <v>135</v>
      </c>
      <c r="BC97" s="16" t="s">
        <v>135</v>
      </c>
      <c r="BD97" s="16" t="s">
        <v>135</v>
      </c>
      <c r="BE97" s="16" t="s">
        <v>135</v>
      </c>
      <c r="BF97" s="16" t="s">
        <v>135</v>
      </c>
      <c r="BG97" s="16" t="s">
        <v>135</v>
      </c>
      <c r="BH97" s="16" t="s">
        <v>135</v>
      </c>
      <c r="BI97" s="16" t="s">
        <v>135</v>
      </c>
      <c r="BJ97" s="16" t="s">
        <v>135</v>
      </c>
      <c r="BK97" s="16" t="s">
        <v>135</v>
      </c>
      <c r="BL97" s="16" t="s">
        <v>135</v>
      </c>
      <c r="BM97" s="16" t="s">
        <v>135</v>
      </c>
      <c r="BN97" s="16" t="s">
        <v>135</v>
      </c>
      <c r="BO97" s="16" t="s">
        <v>135</v>
      </c>
      <c r="BP97" s="16" t="s">
        <v>135</v>
      </c>
      <c r="BQ97" s="16" t="s">
        <v>135</v>
      </c>
      <c r="BR97" s="16" t="s">
        <v>135</v>
      </c>
      <c r="BS97" s="16" t="s">
        <v>135</v>
      </c>
      <c r="BT97" s="16" t="s">
        <v>135</v>
      </c>
      <c r="BU97" s="16" t="s">
        <v>135</v>
      </c>
      <c r="BV97" s="16" t="s">
        <v>135</v>
      </c>
      <c r="BW97" s="16" t="s">
        <v>135</v>
      </c>
      <c r="BX97" s="16" t="s">
        <v>135</v>
      </c>
      <c r="BY97" s="16" t="s">
        <v>135</v>
      </c>
      <c r="BZ97" s="16" t="s">
        <v>135</v>
      </c>
      <c r="CA97" s="16" t="s">
        <v>135</v>
      </c>
      <c r="CB97" s="16" t="s">
        <v>135</v>
      </c>
      <c r="CC97" s="16" t="s">
        <v>135</v>
      </c>
      <c r="CD97" s="16" t="s">
        <v>135</v>
      </c>
      <c r="CE97" s="16" t="s">
        <v>135</v>
      </c>
      <c r="CF97" s="16" t="s">
        <v>135</v>
      </c>
      <c r="CG97" s="16" t="s">
        <v>135</v>
      </c>
      <c r="CH97" s="16" t="s">
        <v>135</v>
      </c>
      <c r="CI97" s="16" t="s">
        <v>135</v>
      </c>
      <c r="CJ97" s="16" t="s">
        <v>135</v>
      </c>
      <c r="CK97" s="16" t="s">
        <v>135</v>
      </c>
      <c r="CL97" s="16" t="s">
        <v>135</v>
      </c>
      <c r="CM97" s="16" t="s">
        <v>135</v>
      </c>
      <c r="CN97" s="16" t="s">
        <v>135</v>
      </c>
      <c r="CO97" s="16" t="s">
        <v>135</v>
      </c>
      <c r="CP97" s="16" t="s">
        <v>135</v>
      </c>
      <c r="CQ97" s="16" t="s">
        <v>135</v>
      </c>
      <c r="CR97" s="16" t="s">
        <v>135</v>
      </c>
      <c r="CS97" s="16">
        <v>0.34510000000000002</v>
      </c>
      <c r="CT97" s="16">
        <v>0.51229999999999998</v>
      </c>
      <c r="CU97" s="16">
        <v>0.72509999999999997</v>
      </c>
      <c r="CV97" s="16">
        <v>1.0529999999999999</v>
      </c>
      <c r="CW97" s="16">
        <v>1.6890000000000001</v>
      </c>
      <c r="CX97" s="16">
        <v>3.9249999999999998</v>
      </c>
      <c r="CY97" s="16" t="s">
        <v>134</v>
      </c>
      <c r="CZ97" s="16" t="s">
        <v>134</v>
      </c>
    </row>
    <row r="98" spans="2:104">
      <c r="B98" s="28"/>
      <c r="C98" s="14" t="s">
        <v>129</v>
      </c>
      <c r="D98" s="16" t="s">
        <v>135</v>
      </c>
      <c r="E98" s="16" t="s">
        <v>135</v>
      </c>
      <c r="F98" s="16" t="s">
        <v>135</v>
      </c>
      <c r="G98" s="16" t="s">
        <v>135</v>
      </c>
      <c r="H98" s="16" t="s">
        <v>135</v>
      </c>
      <c r="I98" s="16" t="s">
        <v>135</v>
      </c>
      <c r="J98" s="16" t="s">
        <v>135</v>
      </c>
      <c r="K98" s="16" t="s">
        <v>135</v>
      </c>
      <c r="L98" s="16" t="s">
        <v>135</v>
      </c>
      <c r="M98" s="16" t="s">
        <v>135</v>
      </c>
      <c r="N98" s="16" t="s">
        <v>135</v>
      </c>
      <c r="O98" s="16" t="s">
        <v>135</v>
      </c>
      <c r="P98" s="16" t="s">
        <v>135</v>
      </c>
      <c r="Q98" s="16" t="s">
        <v>135</v>
      </c>
      <c r="R98" s="16" t="s">
        <v>135</v>
      </c>
      <c r="S98" s="16" t="s">
        <v>135</v>
      </c>
      <c r="T98" s="16" t="s">
        <v>135</v>
      </c>
      <c r="U98" s="16" t="s">
        <v>135</v>
      </c>
      <c r="V98" s="16" t="s">
        <v>135</v>
      </c>
      <c r="W98" s="16" t="s">
        <v>135</v>
      </c>
      <c r="X98" s="16" t="s">
        <v>135</v>
      </c>
      <c r="Y98" s="16" t="s">
        <v>135</v>
      </c>
      <c r="Z98" s="16" t="s">
        <v>135</v>
      </c>
      <c r="AA98" s="16" t="s">
        <v>135</v>
      </c>
      <c r="AB98" s="16" t="s">
        <v>135</v>
      </c>
      <c r="AC98" s="16" t="s">
        <v>135</v>
      </c>
      <c r="AD98" s="16" t="s">
        <v>135</v>
      </c>
      <c r="AE98" s="16" t="s">
        <v>135</v>
      </c>
      <c r="AF98" s="16" t="s">
        <v>135</v>
      </c>
      <c r="AG98" s="16" t="s">
        <v>135</v>
      </c>
      <c r="AH98" s="16" t="s">
        <v>135</v>
      </c>
      <c r="AI98" s="16" t="s">
        <v>135</v>
      </c>
      <c r="AJ98" s="16" t="s">
        <v>135</v>
      </c>
      <c r="AK98" s="16" t="s">
        <v>135</v>
      </c>
      <c r="AL98" s="16" t="s">
        <v>135</v>
      </c>
      <c r="AM98" s="16" t="s">
        <v>135</v>
      </c>
      <c r="AN98" s="16" t="s">
        <v>135</v>
      </c>
      <c r="AO98" s="16" t="s">
        <v>135</v>
      </c>
      <c r="AP98" s="16" t="s">
        <v>135</v>
      </c>
      <c r="AQ98" s="16" t="s">
        <v>135</v>
      </c>
      <c r="AR98" s="16" t="s">
        <v>135</v>
      </c>
      <c r="AS98" s="16" t="s">
        <v>135</v>
      </c>
      <c r="AT98" s="16" t="s">
        <v>135</v>
      </c>
      <c r="AU98" s="16" t="s">
        <v>135</v>
      </c>
      <c r="AV98" s="16" t="s">
        <v>135</v>
      </c>
      <c r="AW98" s="16" t="s">
        <v>135</v>
      </c>
      <c r="AX98" s="16" t="s">
        <v>135</v>
      </c>
      <c r="AY98" s="16" t="s">
        <v>135</v>
      </c>
      <c r="AZ98" s="16" t="s">
        <v>135</v>
      </c>
      <c r="BA98" s="16" t="s">
        <v>135</v>
      </c>
      <c r="BB98" s="16" t="s">
        <v>135</v>
      </c>
      <c r="BC98" s="16" t="s">
        <v>135</v>
      </c>
      <c r="BD98" s="16" t="s">
        <v>135</v>
      </c>
      <c r="BE98" s="16" t="s">
        <v>135</v>
      </c>
      <c r="BF98" s="16" t="s">
        <v>135</v>
      </c>
      <c r="BG98" s="16" t="s">
        <v>135</v>
      </c>
      <c r="BH98" s="16" t="s">
        <v>135</v>
      </c>
      <c r="BI98" s="16" t="s">
        <v>135</v>
      </c>
      <c r="BJ98" s="16" t="s">
        <v>135</v>
      </c>
      <c r="BK98" s="16" t="s">
        <v>135</v>
      </c>
      <c r="BL98" s="16" t="s">
        <v>135</v>
      </c>
      <c r="BM98" s="16" t="s">
        <v>135</v>
      </c>
      <c r="BN98" s="16" t="s">
        <v>135</v>
      </c>
      <c r="BO98" s="16" t="s">
        <v>135</v>
      </c>
      <c r="BP98" s="16" t="s">
        <v>135</v>
      </c>
      <c r="BQ98" s="16" t="s">
        <v>135</v>
      </c>
      <c r="BR98" s="16" t="s">
        <v>135</v>
      </c>
      <c r="BS98" s="16" t="s">
        <v>135</v>
      </c>
      <c r="BT98" s="16" t="s">
        <v>135</v>
      </c>
      <c r="BU98" s="16" t="s">
        <v>135</v>
      </c>
      <c r="BV98" s="16" t="s">
        <v>135</v>
      </c>
      <c r="BW98" s="16" t="s">
        <v>135</v>
      </c>
      <c r="BX98" s="16" t="s">
        <v>135</v>
      </c>
      <c r="BY98" s="16" t="s">
        <v>135</v>
      </c>
      <c r="BZ98" s="16" t="s">
        <v>135</v>
      </c>
      <c r="CA98" s="16" t="s">
        <v>135</v>
      </c>
      <c r="CB98" s="16" t="s">
        <v>135</v>
      </c>
      <c r="CC98" s="16" t="s">
        <v>135</v>
      </c>
      <c r="CD98" s="16" t="s">
        <v>135</v>
      </c>
      <c r="CE98" s="16" t="s">
        <v>135</v>
      </c>
      <c r="CF98" s="16" t="s">
        <v>135</v>
      </c>
      <c r="CG98" s="16" t="s">
        <v>135</v>
      </c>
      <c r="CH98" s="16" t="s">
        <v>135</v>
      </c>
      <c r="CI98" s="16" t="s">
        <v>135</v>
      </c>
      <c r="CJ98" s="16" t="s">
        <v>135</v>
      </c>
      <c r="CK98" s="16" t="s">
        <v>135</v>
      </c>
      <c r="CL98" s="16" t="s">
        <v>135</v>
      </c>
      <c r="CM98" s="16" t="s">
        <v>135</v>
      </c>
      <c r="CN98" s="16" t="s">
        <v>135</v>
      </c>
      <c r="CO98" s="16" t="s">
        <v>135</v>
      </c>
      <c r="CP98" s="16" t="s">
        <v>135</v>
      </c>
      <c r="CQ98" s="16" t="s">
        <v>135</v>
      </c>
      <c r="CR98" s="16" t="s">
        <v>135</v>
      </c>
      <c r="CS98" s="16" t="s">
        <v>135</v>
      </c>
      <c r="CT98" s="16">
        <v>0.22889999999999999</v>
      </c>
      <c r="CU98" s="16">
        <v>0.42530000000000001</v>
      </c>
      <c r="CV98" s="16">
        <v>0.65920000000000001</v>
      </c>
      <c r="CW98" s="16">
        <v>1.042</v>
      </c>
      <c r="CX98" s="16">
        <v>1.9419999999999999</v>
      </c>
      <c r="CY98" s="16" t="s">
        <v>134</v>
      </c>
      <c r="CZ98" s="16" t="s">
        <v>134</v>
      </c>
    </row>
    <row r="99" spans="2:104">
      <c r="B99" s="28"/>
      <c r="C99" s="14" t="s">
        <v>130</v>
      </c>
      <c r="D99" s="16" t="s">
        <v>135</v>
      </c>
      <c r="E99" s="16" t="s">
        <v>135</v>
      </c>
      <c r="F99" s="16" t="s">
        <v>135</v>
      </c>
      <c r="G99" s="16" t="s">
        <v>135</v>
      </c>
      <c r="H99" s="16" t="s">
        <v>135</v>
      </c>
      <c r="I99" s="16" t="s">
        <v>135</v>
      </c>
      <c r="J99" s="16" t="s">
        <v>135</v>
      </c>
      <c r="K99" s="16" t="s">
        <v>135</v>
      </c>
      <c r="L99" s="16" t="s">
        <v>135</v>
      </c>
      <c r="M99" s="16" t="s">
        <v>135</v>
      </c>
      <c r="N99" s="16" t="s">
        <v>135</v>
      </c>
      <c r="O99" s="16" t="s">
        <v>135</v>
      </c>
      <c r="P99" s="16" t="s">
        <v>135</v>
      </c>
      <c r="Q99" s="16" t="s">
        <v>135</v>
      </c>
      <c r="R99" s="16" t="s">
        <v>135</v>
      </c>
      <c r="S99" s="16" t="s">
        <v>135</v>
      </c>
      <c r="T99" s="16" t="s">
        <v>135</v>
      </c>
      <c r="U99" s="16" t="s">
        <v>135</v>
      </c>
      <c r="V99" s="16" t="s">
        <v>135</v>
      </c>
      <c r="W99" s="16" t="s">
        <v>135</v>
      </c>
      <c r="X99" s="16" t="s">
        <v>135</v>
      </c>
      <c r="Y99" s="16" t="s">
        <v>135</v>
      </c>
      <c r="Z99" s="16" t="s">
        <v>135</v>
      </c>
      <c r="AA99" s="16" t="s">
        <v>135</v>
      </c>
      <c r="AB99" s="16" t="s">
        <v>135</v>
      </c>
      <c r="AC99" s="16" t="s">
        <v>135</v>
      </c>
      <c r="AD99" s="16" t="s">
        <v>135</v>
      </c>
      <c r="AE99" s="16" t="s">
        <v>135</v>
      </c>
      <c r="AF99" s="16" t="s">
        <v>135</v>
      </c>
      <c r="AG99" s="16" t="s">
        <v>135</v>
      </c>
      <c r="AH99" s="16" t="s">
        <v>135</v>
      </c>
      <c r="AI99" s="16" t="s">
        <v>135</v>
      </c>
      <c r="AJ99" s="16" t="s">
        <v>135</v>
      </c>
      <c r="AK99" s="16" t="s">
        <v>135</v>
      </c>
      <c r="AL99" s="16" t="s">
        <v>135</v>
      </c>
      <c r="AM99" s="16" t="s">
        <v>135</v>
      </c>
      <c r="AN99" s="16" t="s">
        <v>135</v>
      </c>
      <c r="AO99" s="16" t="s">
        <v>135</v>
      </c>
      <c r="AP99" s="16" t="s">
        <v>135</v>
      </c>
      <c r="AQ99" s="16" t="s">
        <v>135</v>
      </c>
      <c r="AR99" s="16" t="s">
        <v>135</v>
      </c>
      <c r="AS99" s="16" t="s">
        <v>135</v>
      </c>
      <c r="AT99" s="16" t="s">
        <v>135</v>
      </c>
      <c r="AU99" s="16" t="s">
        <v>135</v>
      </c>
      <c r="AV99" s="16" t="s">
        <v>135</v>
      </c>
      <c r="AW99" s="16" t="s">
        <v>135</v>
      </c>
      <c r="AX99" s="16" t="s">
        <v>135</v>
      </c>
      <c r="AY99" s="16" t="s">
        <v>135</v>
      </c>
      <c r="AZ99" s="16" t="s">
        <v>135</v>
      </c>
      <c r="BA99" s="16" t="s">
        <v>135</v>
      </c>
      <c r="BB99" s="16" t="s">
        <v>135</v>
      </c>
      <c r="BC99" s="16" t="s">
        <v>135</v>
      </c>
      <c r="BD99" s="16" t="s">
        <v>135</v>
      </c>
      <c r="BE99" s="16" t="s">
        <v>135</v>
      </c>
      <c r="BF99" s="16" t="s">
        <v>135</v>
      </c>
      <c r="BG99" s="16" t="s">
        <v>135</v>
      </c>
      <c r="BH99" s="16" t="s">
        <v>135</v>
      </c>
      <c r="BI99" s="16" t="s">
        <v>135</v>
      </c>
      <c r="BJ99" s="16" t="s">
        <v>135</v>
      </c>
      <c r="BK99" s="16" t="s">
        <v>135</v>
      </c>
      <c r="BL99" s="16" t="s">
        <v>135</v>
      </c>
      <c r="BM99" s="16" t="s">
        <v>135</v>
      </c>
      <c r="BN99" s="16" t="s">
        <v>135</v>
      </c>
      <c r="BO99" s="16" t="s">
        <v>135</v>
      </c>
      <c r="BP99" s="16" t="s">
        <v>135</v>
      </c>
      <c r="BQ99" s="16" t="s">
        <v>135</v>
      </c>
      <c r="BR99" s="16" t="s">
        <v>135</v>
      </c>
      <c r="BS99" s="16" t="s">
        <v>135</v>
      </c>
      <c r="BT99" s="16" t="s">
        <v>135</v>
      </c>
      <c r="BU99" s="16" t="s">
        <v>135</v>
      </c>
      <c r="BV99" s="16" t="s">
        <v>135</v>
      </c>
      <c r="BW99" s="16" t="s">
        <v>135</v>
      </c>
      <c r="BX99" s="16" t="s">
        <v>135</v>
      </c>
      <c r="BY99" s="16" t="s">
        <v>135</v>
      </c>
      <c r="BZ99" s="16" t="s">
        <v>135</v>
      </c>
      <c r="CA99" s="16" t="s">
        <v>135</v>
      </c>
      <c r="CB99" s="16" t="s">
        <v>135</v>
      </c>
      <c r="CC99" s="16" t="s">
        <v>135</v>
      </c>
      <c r="CD99" s="16" t="s">
        <v>135</v>
      </c>
      <c r="CE99" s="16" t="s">
        <v>135</v>
      </c>
      <c r="CF99" s="16" t="s">
        <v>135</v>
      </c>
      <c r="CG99" s="16" t="s">
        <v>135</v>
      </c>
      <c r="CH99" s="16" t="s">
        <v>135</v>
      </c>
      <c r="CI99" s="16" t="s">
        <v>135</v>
      </c>
      <c r="CJ99" s="16" t="s">
        <v>135</v>
      </c>
      <c r="CK99" s="16" t="s">
        <v>135</v>
      </c>
      <c r="CL99" s="16" t="s">
        <v>135</v>
      </c>
      <c r="CM99" s="16" t="s">
        <v>135</v>
      </c>
      <c r="CN99" s="16" t="s">
        <v>135</v>
      </c>
      <c r="CO99" s="16" t="s">
        <v>135</v>
      </c>
      <c r="CP99" s="16" t="s">
        <v>135</v>
      </c>
      <c r="CQ99" s="16" t="s">
        <v>135</v>
      </c>
      <c r="CR99" s="16" t="s">
        <v>135</v>
      </c>
      <c r="CS99" s="16" t="s">
        <v>135</v>
      </c>
      <c r="CT99" s="16" t="s">
        <v>135</v>
      </c>
      <c r="CU99" s="16" t="s">
        <v>135</v>
      </c>
      <c r="CV99" s="16">
        <v>0.29970000000000002</v>
      </c>
      <c r="CW99" s="16">
        <v>0.56769999999999998</v>
      </c>
      <c r="CX99" s="16">
        <v>1.0309999999999999</v>
      </c>
      <c r="CY99" s="16">
        <v>2.629</v>
      </c>
      <c r="CZ99" s="16" t="s">
        <v>134</v>
      </c>
    </row>
    <row r="100" spans="2:104">
      <c r="B100" s="28"/>
      <c r="C100" s="14" t="s">
        <v>131</v>
      </c>
      <c r="D100" s="16" t="s">
        <v>135</v>
      </c>
      <c r="E100" s="16" t="s">
        <v>135</v>
      </c>
      <c r="F100" s="16" t="s">
        <v>135</v>
      </c>
      <c r="G100" s="16" t="s">
        <v>135</v>
      </c>
      <c r="H100" s="16" t="s">
        <v>135</v>
      </c>
      <c r="I100" s="16" t="s">
        <v>135</v>
      </c>
      <c r="J100" s="16" t="s">
        <v>135</v>
      </c>
      <c r="K100" s="16" t="s">
        <v>135</v>
      </c>
      <c r="L100" s="16" t="s">
        <v>135</v>
      </c>
      <c r="M100" s="16" t="s">
        <v>135</v>
      </c>
      <c r="N100" s="16" t="s">
        <v>135</v>
      </c>
      <c r="O100" s="16" t="s">
        <v>135</v>
      </c>
      <c r="P100" s="16" t="s">
        <v>135</v>
      </c>
      <c r="Q100" s="16" t="s">
        <v>135</v>
      </c>
      <c r="R100" s="16" t="s">
        <v>135</v>
      </c>
      <c r="S100" s="16" t="s">
        <v>135</v>
      </c>
      <c r="T100" s="16" t="s">
        <v>135</v>
      </c>
      <c r="U100" s="16" t="s">
        <v>135</v>
      </c>
      <c r="V100" s="16" t="s">
        <v>135</v>
      </c>
      <c r="W100" s="16" t="s">
        <v>135</v>
      </c>
      <c r="X100" s="16" t="s">
        <v>135</v>
      </c>
      <c r="Y100" s="16" t="s">
        <v>135</v>
      </c>
      <c r="Z100" s="16" t="s">
        <v>135</v>
      </c>
      <c r="AA100" s="16" t="s">
        <v>135</v>
      </c>
      <c r="AB100" s="16" t="s">
        <v>135</v>
      </c>
      <c r="AC100" s="16" t="s">
        <v>135</v>
      </c>
      <c r="AD100" s="16" t="s">
        <v>135</v>
      </c>
      <c r="AE100" s="16" t="s">
        <v>135</v>
      </c>
      <c r="AF100" s="16" t="s">
        <v>135</v>
      </c>
      <c r="AG100" s="16" t="s">
        <v>135</v>
      </c>
      <c r="AH100" s="16" t="s">
        <v>135</v>
      </c>
      <c r="AI100" s="16" t="s">
        <v>135</v>
      </c>
      <c r="AJ100" s="16" t="s">
        <v>135</v>
      </c>
      <c r="AK100" s="16" t="s">
        <v>135</v>
      </c>
      <c r="AL100" s="16" t="s">
        <v>135</v>
      </c>
      <c r="AM100" s="16" t="s">
        <v>135</v>
      </c>
      <c r="AN100" s="16" t="s">
        <v>135</v>
      </c>
      <c r="AO100" s="16" t="s">
        <v>135</v>
      </c>
      <c r="AP100" s="16" t="s">
        <v>135</v>
      </c>
      <c r="AQ100" s="16" t="s">
        <v>135</v>
      </c>
      <c r="AR100" s="16" t="s">
        <v>135</v>
      </c>
      <c r="AS100" s="16" t="s">
        <v>135</v>
      </c>
      <c r="AT100" s="16" t="s">
        <v>135</v>
      </c>
      <c r="AU100" s="16" t="s">
        <v>135</v>
      </c>
      <c r="AV100" s="16" t="s">
        <v>135</v>
      </c>
      <c r="AW100" s="16" t="s">
        <v>135</v>
      </c>
      <c r="AX100" s="16" t="s">
        <v>135</v>
      </c>
      <c r="AY100" s="16" t="s">
        <v>135</v>
      </c>
      <c r="AZ100" s="16" t="s">
        <v>135</v>
      </c>
      <c r="BA100" s="16" t="s">
        <v>135</v>
      </c>
      <c r="BB100" s="16" t="s">
        <v>135</v>
      </c>
      <c r="BC100" s="16" t="s">
        <v>135</v>
      </c>
      <c r="BD100" s="16" t="s">
        <v>135</v>
      </c>
      <c r="BE100" s="16" t="s">
        <v>135</v>
      </c>
      <c r="BF100" s="16" t="s">
        <v>135</v>
      </c>
      <c r="BG100" s="16" t="s">
        <v>135</v>
      </c>
      <c r="BH100" s="16" t="s">
        <v>135</v>
      </c>
      <c r="BI100" s="16" t="s">
        <v>135</v>
      </c>
      <c r="BJ100" s="16" t="s">
        <v>135</v>
      </c>
      <c r="BK100" s="16" t="s">
        <v>135</v>
      </c>
      <c r="BL100" s="16" t="s">
        <v>135</v>
      </c>
      <c r="BM100" s="16" t="s">
        <v>135</v>
      </c>
      <c r="BN100" s="16" t="s">
        <v>135</v>
      </c>
      <c r="BO100" s="16" t="s">
        <v>135</v>
      </c>
      <c r="BP100" s="16" t="s">
        <v>135</v>
      </c>
      <c r="BQ100" s="16" t="s">
        <v>135</v>
      </c>
      <c r="BR100" s="16" t="s">
        <v>135</v>
      </c>
      <c r="BS100" s="16" t="s">
        <v>135</v>
      </c>
      <c r="BT100" s="16" t="s">
        <v>135</v>
      </c>
      <c r="BU100" s="16" t="s">
        <v>135</v>
      </c>
      <c r="BV100" s="16" t="s">
        <v>135</v>
      </c>
      <c r="BW100" s="16" t="s">
        <v>135</v>
      </c>
      <c r="BX100" s="16" t="s">
        <v>135</v>
      </c>
      <c r="BY100" s="16" t="s">
        <v>135</v>
      </c>
      <c r="BZ100" s="16" t="s">
        <v>135</v>
      </c>
      <c r="CA100" s="16" t="s">
        <v>135</v>
      </c>
      <c r="CB100" s="16" t="s">
        <v>135</v>
      </c>
      <c r="CC100" s="16" t="s">
        <v>135</v>
      </c>
      <c r="CD100" s="16" t="s">
        <v>135</v>
      </c>
      <c r="CE100" s="16" t="s">
        <v>135</v>
      </c>
      <c r="CF100" s="16" t="s">
        <v>135</v>
      </c>
      <c r="CG100" s="16" t="s">
        <v>135</v>
      </c>
      <c r="CH100" s="16" t="s">
        <v>135</v>
      </c>
      <c r="CI100" s="16" t="s">
        <v>135</v>
      </c>
      <c r="CJ100" s="16" t="s">
        <v>135</v>
      </c>
      <c r="CK100" s="16" t="s">
        <v>135</v>
      </c>
      <c r="CL100" s="16" t="s">
        <v>135</v>
      </c>
      <c r="CM100" s="16" t="s">
        <v>135</v>
      </c>
      <c r="CN100" s="16" t="s">
        <v>135</v>
      </c>
      <c r="CO100" s="16" t="s">
        <v>135</v>
      </c>
      <c r="CP100" s="16" t="s">
        <v>135</v>
      </c>
      <c r="CQ100" s="16" t="s">
        <v>135</v>
      </c>
      <c r="CR100" s="16" t="s">
        <v>135</v>
      </c>
      <c r="CS100" s="16" t="s">
        <v>135</v>
      </c>
      <c r="CT100" s="16" t="s">
        <v>135</v>
      </c>
      <c r="CU100" s="16" t="s">
        <v>135</v>
      </c>
      <c r="CV100" s="16" t="s">
        <v>135</v>
      </c>
      <c r="CW100" s="16" t="s">
        <v>135</v>
      </c>
      <c r="CX100" s="16">
        <v>0.42480000000000001</v>
      </c>
      <c r="CY100" s="16">
        <v>1.02</v>
      </c>
      <c r="CZ100" s="16" t="s">
        <v>134</v>
      </c>
    </row>
    <row r="101" spans="2:104">
      <c r="B101" s="28"/>
      <c r="C101" s="14" t="s">
        <v>132</v>
      </c>
      <c r="D101" s="16" t="s">
        <v>135</v>
      </c>
      <c r="E101" s="16" t="s">
        <v>135</v>
      </c>
      <c r="F101" s="16" t="s">
        <v>135</v>
      </c>
      <c r="G101" s="16" t="s">
        <v>135</v>
      </c>
      <c r="H101" s="16" t="s">
        <v>135</v>
      </c>
      <c r="I101" s="16" t="s">
        <v>135</v>
      </c>
      <c r="J101" s="16" t="s">
        <v>135</v>
      </c>
      <c r="K101" s="16" t="s">
        <v>135</v>
      </c>
      <c r="L101" s="16" t="s">
        <v>135</v>
      </c>
      <c r="M101" s="16" t="s">
        <v>135</v>
      </c>
      <c r="N101" s="16" t="s">
        <v>135</v>
      </c>
      <c r="O101" s="16" t="s">
        <v>135</v>
      </c>
      <c r="P101" s="16" t="s">
        <v>135</v>
      </c>
      <c r="Q101" s="16" t="s">
        <v>135</v>
      </c>
      <c r="R101" s="16" t="s">
        <v>135</v>
      </c>
      <c r="S101" s="16" t="s">
        <v>135</v>
      </c>
      <c r="T101" s="16" t="s">
        <v>135</v>
      </c>
      <c r="U101" s="16" t="s">
        <v>135</v>
      </c>
      <c r="V101" s="16" t="s">
        <v>135</v>
      </c>
      <c r="W101" s="16" t="s">
        <v>135</v>
      </c>
      <c r="X101" s="16" t="s">
        <v>135</v>
      </c>
      <c r="Y101" s="16" t="s">
        <v>135</v>
      </c>
      <c r="Z101" s="16" t="s">
        <v>135</v>
      </c>
      <c r="AA101" s="16" t="s">
        <v>135</v>
      </c>
      <c r="AB101" s="16" t="s">
        <v>135</v>
      </c>
      <c r="AC101" s="16" t="s">
        <v>135</v>
      </c>
      <c r="AD101" s="16" t="s">
        <v>135</v>
      </c>
      <c r="AE101" s="16" t="s">
        <v>135</v>
      </c>
      <c r="AF101" s="16" t="s">
        <v>135</v>
      </c>
      <c r="AG101" s="16" t="s">
        <v>135</v>
      </c>
      <c r="AH101" s="16" t="s">
        <v>135</v>
      </c>
      <c r="AI101" s="16" t="s">
        <v>135</v>
      </c>
      <c r="AJ101" s="16" t="s">
        <v>135</v>
      </c>
      <c r="AK101" s="16" t="s">
        <v>135</v>
      </c>
      <c r="AL101" s="16" t="s">
        <v>135</v>
      </c>
      <c r="AM101" s="16" t="s">
        <v>135</v>
      </c>
      <c r="AN101" s="16" t="s">
        <v>135</v>
      </c>
      <c r="AO101" s="16" t="s">
        <v>135</v>
      </c>
      <c r="AP101" s="16" t="s">
        <v>135</v>
      </c>
      <c r="AQ101" s="16" t="s">
        <v>135</v>
      </c>
      <c r="AR101" s="16" t="s">
        <v>135</v>
      </c>
      <c r="AS101" s="16" t="s">
        <v>135</v>
      </c>
      <c r="AT101" s="16" t="s">
        <v>135</v>
      </c>
      <c r="AU101" s="16" t="s">
        <v>135</v>
      </c>
      <c r="AV101" s="16" t="s">
        <v>135</v>
      </c>
      <c r="AW101" s="16" t="s">
        <v>135</v>
      </c>
      <c r="AX101" s="16" t="s">
        <v>135</v>
      </c>
      <c r="AY101" s="16" t="s">
        <v>135</v>
      </c>
      <c r="AZ101" s="16" t="s">
        <v>135</v>
      </c>
      <c r="BA101" s="16" t="s">
        <v>135</v>
      </c>
      <c r="BB101" s="16" t="s">
        <v>135</v>
      </c>
      <c r="BC101" s="16" t="s">
        <v>135</v>
      </c>
      <c r="BD101" s="16" t="s">
        <v>135</v>
      </c>
      <c r="BE101" s="16" t="s">
        <v>135</v>
      </c>
      <c r="BF101" s="16" t="s">
        <v>135</v>
      </c>
      <c r="BG101" s="16" t="s">
        <v>135</v>
      </c>
      <c r="BH101" s="16" t="s">
        <v>135</v>
      </c>
      <c r="BI101" s="16" t="s">
        <v>135</v>
      </c>
      <c r="BJ101" s="16" t="s">
        <v>135</v>
      </c>
      <c r="BK101" s="16" t="s">
        <v>135</v>
      </c>
      <c r="BL101" s="16" t="s">
        <v>135</v>
      </c>
      <c r="BM101" s="16" t="s">
        <v>135</v>
      </c>
      <c r="BN101" s="16" t="s">
        <v>135</v>
      </c>
      <c r="BO101" s="16" t="s">
        <v>135</v>
      </c>
      <c r="BP101" s="16" t="s">
        <v>135</v>
      </c>
      <c r="BQ101" s="16" t="s">
        <v>135</v>
      </c>
      <c r="BR101" s="16" t="s">
        <v>135</v>
      </c>
      <c r="BS101" s="16" t="s">
        <v>135</v>
      </c>
      <c r="BT101" s="16" t="s">
        <v>135</v>
      </c>
      <c r="BU101" s="16" t="s">
        <v>135</v>
      </c>
      <c r="BV101" s="16" t="s">
        <v>135</v>
      </c>
      <c r="BW101" s="16" t="s">
        <v>135</v>
      </c>
      <c r="BX101" s="16" t="s">
        <v>135</v>
      </c>
      <c r="BY101" s="16" t="s">
        <v>135</v>
      </c>
      <c r="BZ101" s="16" t="s">
        <v>135</v>
      </c>
      <c r="CA101" s="16" t="s">
        <v>135</v>
      </c>
      <c r="CB101" s="16" t="s">
        <v>135</v>
      </c>
      <c r="CC101" s="16" t="s">
        <v>135</v>
      </c>
      <c r="CD101" s="16" t="s">
        <v>135</v>
      </c>
      <c r="CE101" s="16" t="s">
        <v>135</v>
      </c>
      <c r="CF101" s="16" t="s">
        <v>135</v>
      </c>
      <c r="CG101" s="16" t="s">
        <v>135</v>
      </c>
      <c r="CH101" s="16" t="s">
        <v>135</v>
      </c>
      <c r="CI101" s="16" t="s">
        <v>135</v>
      </c>
      <c r="CJ101" s="16" t="s">
        <v>135</v>
      </c>
      <c r="CK101" s="16" t="s">
        <v>135</v>
      </c>
      <c r="CL101" s="16" t="s">
        <v>135</v>
      </c>
      <c r="CM101" s="16" t="s">
        <v>135</v>
      </c>
      <c r="CN101" s="16" t="s">
        <v>135</v>
      </c>
      <c r="CO101" s="16" t="s">
        <v>135</v>
      </c>
      <c r="CP101" s="16" t="s">
        <v>135</v>
      </c>
      <c r="CQ101" s="16" t="s">
        <v>135</v>
      </c>
      <c r="CR101" s="16" t="s">
        <v>135</v>
      </c>
      <c r="CS101" s="16" t="s">
        <v>135</v>
      </c>
      <c r="CT101" s="16" t="s">
        <v>135</v>
      </c>
      <c r="CU101" s="16" t="s">
        <v>135</v>
      </c>
      <c r="CV101" s="16" t="s">
        <v>135</v>
      </c>
      <c r="CW101" s="16" t="s">
        <v>135</v>
      </c>
      <c r="CX101" s="16" t="s">
        <v>135</v>
      </c>
      <c r="CY101" s="16" t="s">
        <v>135</v>
      </c>
      <c r="CZ101" s="16">
        <v>1.01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T383"/>
  <sheetViews>
    <sheetView topLeftCell="A19" zoomScale="80" zoomScaleNormal="80" workbookViewId="0">
      <selection activeCell="A2" sqref="A2"/>
    </sheetView>
  </sheetViews>
  <sheetFormatPr defaultColWidth="11.19921875" defaultRowHeight="15.6"/>
  <cols>
    <col min="1" max="1" width="17.3984375" customWidth="1"/>
  </cols>
  <sheetData>
    <row r="1" spans="1:20">
      <c r="A1" s="8" t="s">
        <v>145</v>
      </c>
    </row>
    <row r="3" spans="1:20">
      <c r="A3" s="39" t="s">
        <v>31</v>
      </c>
      <c r="B3" s="39"/>
    </row>
    <row r="4" spans="1:20">
      <c r="A4" s="25" t="s">
        <v>136</v>
      </c>
      <c r="B4" s="4">
        <f>'3-ANTROPIZZAZIONE LMOMENTI'!C10</f>
        <v>9.3216542903348589</v>
      </c>
    </row>
    <row r="5" spans="1:20">
      <c r="A5" s="7" t="s">
        <v>3</v>
      </c>
      <c r="B5" s="32">
        <v>1.31</v>
      </c>
      <c r="C5" t="s">
        <v>165</v>
      </c>
    </row>
    <row r="6" spans="1:20">
      <c r="A6" s="7" t="s">
        <v>4</v>
      </c>
      <c r="B6" s="32">
        <v>2.7519999999999998</v>
      </c>
      <c r="C6" t="s">
        <v>166</v>
      </c>
      <c r="S6" s="39" t="s">
        <v>7</v>
      </c>
      <c r="T6" s="39"/>
    </row>
    <row r="7" spans="1:20">
      <c r="A7" s="1" t="s">
        <v>2</v>
      </c>
      <c r="B7" s="24">
        <f>B4/((B5)^(-1/B6))*EXP(GAMMALN(1/B5)) /EXP(GAMMALN((1/B5)-(1/B6))) / EXP(GAMMALN(1+(1/B6)))</f>
        <v>6.2928677898442844</v>
      </c>
      <c r="S7" s="1"/>
      <c r="T7" s="2"/>
    </row>
    <row r="8" spans="1:20">
      <c r="S8" s="1"/>
      <c r="T8" s="2"/>
    </row>
    <row r="9" spans="1:20">
      <c r="S9" s="7"/>
      <c r="T9" s="2"/>
    </row>
    <row r="10" spans="1:20">
      <c r="S10" s="7"/>
      <c r="T10" s="2"/>
    </row>
    <row r="11" spans="1:20">
      <c r="S11" s="7"/>
      <c r="T11" s="2"/>
    </row>
    <row r="12" spans="1:20">
      <c r="S12" s="1"/>
      <c r="T12" s="2"/>
    </row>
    <row r="13" spans="1:20">
      <c r="S13" s="1"/>
      <c r="T13" s="2"/>
    </row>
    <row r="14" spans="1:20">
      <c r="A14" t="s">
        <v>146</v>
      </c>
    </row>
    <row r="16" spans="1:20">
      <c r="A16" s="39" t="s">
        <v>147</v>
      </c>
      <c r="B16" s="39"/>
    </row>
    <row r="17" spans="1:4">
      <c r="B17" s="1"/>
    </row>
    <row r="18" spans="1:4" ht="31.2">
      <c r="A18" s="33" t="s">
        <v>6</v>
      </c>
      <c r="B18" s="1" t="s">
        <v>0</v>
      </c>
      <c r="C18" s="1" t="s">
        <v>1</v>
      </c>
      <c r="D18" s="1" t="s">
        <v>5</v>
      </c>
    </row>
    <row r="19" spans="1:4">
      <c r="A19" s="20">
        <v>1</v>
      </c>
      <c r="B19" s="11">
        <f>A19/366</f>
        <v>2.7322404371584699E-3</v>
      </c>
      <c r="C19" s="11">
        <f>1-B19</f>
        <v>0.99726775956284153</v>
      </c>
      <c r="D19" s="23">
        <f>$B$7*(((1-C19)^(-$B$5)-1)/$B$5)^(1/$B$6)</f>
        <v>94.717015583227322</v>
      </c>
    </row>
    <row r="20" spans="1:4">
      <c r="A20" s="20">
        <v>2</v>
      </c>
      <c r="B20" s="11">
        <f t="shared" ref="B20:B83" si="0">A20/366</f>
        <v>5.4644808743169399E-3</v>
      </c>
      <c r="C20" s="11">
        <f t="shared" ref="C20:C83" si="1">1-B20</f>
        <v>0.99453551912568305</v>
      </c>
      <c r="D20" s="23">
        <f t="shared" ref="D20:D83" si="2">$B$7*(((1-C20)^(-$B$5)-1)/$B$5)^(1/$B$6)</f>
        <v>68.081647105836183</v>
      </c>
    </row>
    <row r="21" spans="1:4">
      <c r="A21" s="20">
        <v>3</v>
      </c>
      <c r="B21" s="11">
        <f t="shared" si="0"/>
        <v>8.1967213114754103E-3</v>
      </c>
      <c r="C21" s="11">
        <f t="shared" si="1"/>
        <v>0.99180327868852458</v>
      </c>
      <c r="D21" s="23">
        <f t="shared" si="2"/>
        <v>56.116056656981613</v>
      </c>
    </row>
    <row r="22" spans="1:4">
      <c r="A22" s="20">
        <v>4</v>
      </c>
      <c r="B22" s="11">
        <f t="shared" si="0"/>
        <v>1.092896174863388E-2</v>
      </c>
      <c r="C22" s="11">
        <f t="shared" si="1"/>
        <v>0.98907103825136611</v>
      </c>
      <c r="D22" s="23">
        <f t="shared" si="2"/>
        <v>48.919306267134317</v>
      </c>
    </row>
    <row r="23" spans="1:4">
      <c r="A23" s="20">
        <v>5</v>
      </c>
      <c r="B23" s="11">
        <f t="shared" si="0"/>
        <v>1.3661202185792349E-2</v>
      </c>
      <c r="C23" s="11">
        <f t="shared" si="1"/>
        <v>0.98633879781420764</v>
      </c>
      <c r="D23" s="23">
        <f t="shared" si="2"/>
        <v>43.974871780073087</v>
      </c>
    </row>
    <row r="24" spans="1:4">
      <c r="A24" s="20">
        <v>6</v>
      </c>
      <c r="B24" s="11">
        <f t="shared" si="0"/>
        <v>1.6393442622950821E-2</v>
      </c>
      <c r="C24" s="11">
        <f t="shared" si="1"/>
        <v>0.98360655737704916</v>
      </c>
      <c r="D24" s="23">
        <f t="shared" si="2"/>
        <v>40.30497077098957</v>
      </c>
    </row>
    <row r="25" spans="1:4">
      <c r="A25" s="20">
        <v>7</v>
      </c>
      <c r="B25" s="11">
        <f t="shared" si="0"/>
        <v>1.912568306010929E-2</v>
      </c>
      <c r="C25" s="11">
        <f t="shared" si="1"/>
        <v>0.98087431693989069</v>
      </c>
      <c r="D25" s="23">
        <f t="shared" si="2"/>
        <v>37.439330570136399</v>
      </c>
    </row>
    <row r="26" spans="1:4">
      <c r="A26" s="20">
        <v>8</v>
      </c>
      <c r="B26" s="11">
        <f t="shared" si="0"/>
        <v>2.185792349726776E-2</v>
      </c>
      <c r="C26" s="11">
        <f t="shared" si="1"/>
        <v>0.97814207650273222</v>
      </c>
      <c r="D26" s="23">
        <f t="shared" si="2"/>
        <v>35.11984835187571</v>
      </c>
    </row>
    <row r="27" spans="1:4">
      <c r="A27" s="20">
        <v>9</v>
      </c>
      <c r="B27" s="11">
        <f t="shared" si="0"/>
        <v>2.4590163934426229E-2</v>
      </c>
      <c r="C27" s="11">
        <f t="shared" si="1"/>
        <v>0.97540983606557374</v>
      </c>
      <c r="D27" s="23">
        <f t="shared" si="2"/>
        <v>33.191427965848831</v>
      </c>
    </row>
    <row r="28" spans="1:4">
      <c r="A28" s="20">
        <v>10</v>
      </c>
      <c r="B28" s="11">
        <f t="shared" si="0"/>
        <v>2.7322404371584699E-2</v>
      </c>
      <c r="C28" s="11">
        <f t="shared" si="1"/>
        <v>0.97267759562841527</v>
      </c>
      <c r="D28" s="23">
        <f t="shared" si="2"/>
        <v>31.554473682203149</v>
      </c>
    </row>
    <row r="29" spans="1:4">
      <c r="A29" s="20">
        <v>11</v>
      </c>
      <c r="B29" s="11">
        <f t="shared" si="0"/>
        <v>3.0054644808743168E-2</v>
      </c>
      <c r="C29" s="11">
        <f t="shared" si="1"/>
        <v>0.9699453551912568</v>
      </c>
      <c r="D29" s="23">
        <f t="shared" si="2"/>
        <v>30.141693793333356</v>
      </c>
    </row>
    <row r="30" spans="1:4">
      <c r="A30" s="20">
        <v>12</v>
      </c>
      <c r="B30" s="11">
        <f t="shared" si="0"/>
        <v>3.2786885245901641E-2</v>
      </c>
      <c r="C30" s="11">
        <f t="shared" si="1"/>
        <v>0.96721311475409832</v>
      </c>
      <c r="D30" s="23">
        <f t="shared" si="2"/>
        <v>28.905755665107211</v>
      </c>
    </row>
    <row r="31" spans="1:4">
      <c r="A31" s="20">
        <v>13</v>
      </c>
      <c r="B31" s="11">
        <f t="shared" si="0"/>
        <v>3.5519125683060107E-2</v>
      </c>
      <c r="C31" s="11">
        <f t="shared" si="1"/>
        <v>0.96448087431693985</v>
      </c>
      <c r="D31" s="23">
        <f t="shared" si="2"/>
        <v>27.812259848413049</v>
      </c>
    </row>
    <row r="32" spans="1:4">
      <c r="A32" s="20">
        <v>14</v>
      </c>
      <c r="B32" s="11">
        <f t="shared" si="0"/>
        <v>3.825136612021858E-2</v>
      </c>
      <c r="C32" s="11">
        <f t="shared" si="1"/>
        <v>0.96174863387978138</v>
      </c>
      <c r="D32" s="23">
        <f t="shared" si="2"/>
        <v>26.835520029129594</v>
      </c>
    </row>
    <row r="33" spans="1:4">
      <c r="A33" s="20">
        <v>15</v>
      </c>
      <c r="B33" s="11">
        <f t="shared" si="0"/>
        <v>4.0983606557377046E-2</v>
      </c>
      <c r="C33" s="11">
        <f t="shared" si="1"/>
        <v>0.95901639344262291</v>
      </c>
      <c r="D33" s="23">
        <f t="shared" si="2"/>
        <v>25.955913479402493</v>
      </c>
    </row>
    <row r="34" spans="1:4">
      <c r="A34" s="20">
        <v>16</v>
      </c>
      <c r="B34" s="11">
        <f t="shared" si="0"/>
        <v>4.3715846994535519E-2</v>
      </c>
      <c r="C34" s="11">
        <f t="shared" si="1"/>
        <v>0.95628415300546443</v>
      </c>
      <c r="D34" s="23">
        <f t="shared" si="2"/>
        <v>25.158154679404532</v>
      </c>
    </row>
    <row r="35" spans="1:4">
      <c r="A35" s="20">
        <v>17</v>
      </c>
      <c r="B35" s="11">
        <f t="shared" si="0"/>
        <v>4.6448087431693992E-2</v>
      </c>
      <c r="C35" s="11">
        <f t="shared" si="1"/>
        <v>0.95355191256830596</v>
      </c>
      <c r="D35" s="23">
        <f t="shared" si="2"/>
        <v>24.430134411353563</v>
      </c>
    </row>
    <row r="36" spans="1:4">
      <c r="A36" s="20">
        <v>18</v>
      </c>
      <c r="B36" s="11">
        <f t="shared" si="0"/>
        <v>4.9180327868852458E-2</v>
      </c>
      <c r="C36" s="11">
        <f t="shared" si="1"/>
        <v>0.95081967213114749</v>
      </c>
      <c r="D36" s="23">
        <f t="shared" si="2"/>
        <v>23.762117614384074</v>
      </c>
    </row>
    <row r="37" spans="1:4">
      <c r="A37" s="20">
        <v>19</v>
      </c>
      <c r="B37" s="11">
        <f t="shared" si="0"/>
        <v>5.1912568306010931E-2</v>
      </c>
      <c r="C37" s="11">
        <f t="shared" si="1"/>
        <v>0.94808743169398912</v>
      </c>
      <c r="D37" s="23">
        <f t="shared" si="2"/>
        <v>23.146175871357862</v>
      </c>
    </row>
    <row r="38" spans="1:4">
      <c r="A38" s="20">
        <v>20</v>
      </c>
      <c r="B38" s="11">
        <f t="shared" si="0"/>
        <v>5.4644808743169397E-2</v>
      </c>
      <c r="C38" s="11">
        <f t="shared" si="1"/>
        <v>0.94535519125683065</v>
      </c>
      <c r="D38" s="23">
        <f t="shared" si="2"/>
        <v>22.575777469326919</v>
      </c>
    </row>
    <row r="39" spans="1:4">
      <c r="A39" s="20">
        <v>21</v>
      </c>
      <c r="B39" s="11">
        <f t="shared" si="0"/>
        <v>5.737704918032787E-2</v>
      </c>
      <c r="C39" s="11">
        <f t="shared" si="1"/>
        <v>0.94262295081967218</v>
      </c>
      <c r="D39" s="23">
        <f t="shared" si="2"/>
        <v>22.045485783804349</v>
      </c>
    </row>
    <row r="40" spans="1:4">
      <c r="A40" s="20">
        <v>22</v>
      </c>
      <c r="B40" s="11">
        <f t="shared" si="0"/>
        <v>6.0109289617486336E-2</v>
      </c>
      <c r="C40" s="11">
        <f t="shared" si="1"/>
        <v>0.93989071038251371</v>
      </c>
      <c r="D40" s="23">
        <f t="shared" si="2"/>
        <v>21.550733690595081</v>
      </c>
    </row>
    <row r="41" spans="1:4">
      <c r="A41" s="20">
        <v>23</v>
      </c>
      <c r="B41" s="11">
        <f t="shared" si="0"/>
        <v>6.2841530054644809E-2</v>
      </c>
      <c r="C41" s="11">
        <f t="shared" si="1"/>
        <v>0.93715846994535523</v>
      </c>
      <c r="D41" s="23">
        <f t="shared" si="2"/>
        <v>21.087652336547482</v>
      </c>
    </row>
    <row r="42" spans="1:4">
      <c r="A42" s="20">
        <v>24</v>
      </c>
      <c r="B42" s="11">
        <f t="shared" si="0"/>
        <v>6.5573770491803282E-2</v>
      </c>
      <c r="C42" s="11">
        <f t="shared" si="1"/>
        <v>0.93442622950819676</v>
      </c>
      <c r="D42" s="23">
        <f t="shared" si="2"/>
        <v>20.652939430070159</v>
      </c>
    </row>
    <row r="43" spans="1:4">
      <c r="A43" s="20">
        <v>25</v>
      </c>
      <c r="B43" s="11">
        <f t="shared" si="0"/>
        <v>6.8306010928961755E-2</v>
      </c>
      <c r="C43" s="11">
        <f t="shared" si="1"/>
        <v>0.93169398907103829</v>
      </c>
      <c r="D43" s="23">
        <f t="shared" si="2"/>
        <v>20.243756699858601</v>
      </c>
    </row>
    <row r="44" spans="1:4">
      <c r="A44" s="20">
        <v>26</v>
      </c>
      <c r="B44" s="11">
        <f t="shared" si="0"/>
        <v>7.1038251366120214E-2</v>
      </c>
      <c r="C44" s="11">
        <f t="shared" si="1"/>
        <v>0.92896174863387981</v>
      </c>
      <c r="D44" s="23">
        <f t="shared" si="2"/>
        <v>19.857649178937326</v>
      </c>
    </row>
    <row r="45" spans="1:4">
      <c r="A45" s="20">
        <v>27</v>
      </c>
      <c r="B45" s="11">
        <f t="shared" si="0"/>
        <v>7.3770491803278687E-2</v>
      </c>
      <c r="C45" s="11">
        <f t="shared" si="1"/>
        <v>0.92622950819672134</v>
      </c>
      <c r="D45" s="23">
        <f t="shared" si="2"/>
        <v>19.492481025390006</v>
      </c>
    </row>
    <row r="46" spans="1:4">
      <c r="A46" s="20">
        <v>28</v>
      </c>
      <c r="B46" s="11">
        <f t="shared" si="0"/>
        <v>7.650273224043716E-2</v>
      </c>
      <c r="C46" s="11">
        <f t="shared" si="1"/>
        <v>0.92349726775956287</v>
      </c>
      <c r="D46" s="23">
        <f t="shared" si="2"/>
        <v>19.146384017299461</v>
      </c>
    </row>
    <row r="47" spans="1:4">
      <c r="A47" s="20">
        <v>29</v>
      </c>
      <c r="B47" s="11">
        <f t="shared" si="0"/>
        <v>7.9234972677595633E-2</v>
      </c>
      <c r="C47" s="11">
        <f t="shared" si="1"/>
        <v>0.92076502732240439</v>
      </c>
      <c r="D47" s="23">
        <f t="shared" si="2"/>
        <v>18.817715864701015</v>
      </c>
    </row>
    <row r="48" spans="1:4">
      <c r="A48" s="20">
        <v>30</v>
      </c>
      <c r="B48" s="11">
        <f t="shared" si="0"/>
        <v>8.1967213114754092E-2</v>
      </c>
      <c r="C48" s="11">
        <f t="shared" si="1"/>
        <v>0.91803278688524592</v>
      </c>
      <c r="D48" s="23">
        <f t="shared" si="2"/>
        <v>18.505026199955942</v>
      </c>
    </row>
    <row r="49" spans="1:4">
      <c r="A49" s="20">
        <v>31</v>
      </c>
      <c r="B49" s="11">
        <f t="shared" si="0"/>
        <v>8.4699453551912565E-2</v>
      </c>
      <c r="C49" s="11">
        <f t="shared" si="1"/>
        <v>0.91530054644808745</v>
      </c>
      <c r="D49" s="23">
        <f t="shared" si="2"/>
        <v>18.207028628305171</v>
      </c>
    </row>
    <row r="50" spans="1:4">
      <c r="A50" s="20">
        <v>32</v>
      </c>
      <c r="B50" s="11">
        <f t="shared" si="0"/>
        <v>8.7431693989071038E-2</v>
      </c>
      <c r="C50" s="11">
        <f t="shared" si="1"/>
        <v>0.91256830601092898</v>
      </c>
      <c r="D50" s="23">
        <f t="shared" si="2"/>
        <v>17.922577601687781</v>
      </c>
    </row>
    <row r="51" spans="1:4">
      <c r="A51" s="20">
        <v>33</v>
      </c>
      <c r="B51" s="11">
        <f t="shared" si="0"/>
        <v>9.0163934426229511E-2</v>
      </c>
      <c r="C51" s="11">
        <f t="shared" si="1"/>
        <v>0.9098360655737705</v>
      </c>
      <c r="D51" s="23">
        <f t="shared" si="2"/>
        <v>17.650649161466259</v>
      </c>
    </row>
    <row r="52" spans="1:4">
      <c r="A52" s="20">
        <v>34</v>
      </c>
      <c r="B52" s="11">
        <f t="shared" si="0"/>
        <v>9.2896174863387984E-2</v>
      </c>
      <c r="C52" s="11">
        <f t="shared" si="1"/>
        <v>0.90710382513661203</v>
      </c>
      <c r="D52" s="23">
        <f t="shared" si="2"/>
        <v>17.390324807243587</v>
      </c>
    </row>
    <row r="53" spans="1:4">
      <c r="A53" s="20">
        <v>35</v>
      </c>
      <c r="B53" s="11">
        <f t="shared" si="0"/>
        <v>9.5628415300546443E-2</v>
      </c>
      <c r="C53" s="11">
        <f t="shared" si="1"/>
        <v>0.90437158469945356</v>
      </c>
      <c r="D53" s="23">
        <f t="shared" si="2"/>
        <v>17.140777908866045</v>
      </c>
    </row>
    <row r="54" spans="1:4">
      <c r="A54" s="20">
        <v>36</v>
      </c>
      <c r="B54" s="11">
        <f t="shared" si="0"/>
        <v>9.8360655737704916E-2</v>
      </c>
      <c r="C54" s="11">
        <f t="shared" si="1"/>
        <v>0.90163934426229508</v>
      </c>
      <c r="D54" s="23">
        <f t="shared" si="2"/>
        <v>16.901262200675887</v>
      </c>
    </row>
    <row r="55" spans="1:4">
      <c r="A55" s="20">
        <v>37</v>
      </c>
      <c r="B55" s="11">
        <f t="shared" si="0"/>
        <v>0.10109289617486339</v>
      </c>
      <c r="C55" s="11">
        <f t="shared" si="1"/>
        <v>0.89890710382513661</v>
      </c>
      <c r="D55" s="23">
        <f t="shared" si="2"/>
        <v>16.671101990899611</v>
      </c>
    </row>
    <row r="56" spans="1:4">
      <c r="A56" s="20">
        <v>38</v>
      </c>
      <c r="B56" s="11">
        <f t="shared" si="0"/>
        <v>0.10382513661202186</v>
      </c>
      <c r="C56" s="11">
        <f t="shared" si="1"/>
        <v>0.89617486338797814</v>
      </c>
      <c r="D56" s="23">
        <f t="shared" si="2"/>
        <v>16.449683791800521</v>
      </c>
    </row>
    <row r="57" spans="1:4">
      <c r="A57" s="20">
        <v>39</v>
      </c>
      <c r="B57" s="11">
        <f t="shared" si="0"/>
        <v>0.10655737704918032</v>
      </c>
      <c r="C57" s="11">
        <f t="shared" si="1"/>
        <v>0.89344262295081966</v>
      </c>
      <c r="D57" s="23">
        <f t="shared" si="2"/>
        <v>16.236449133046456</v>
      </c>
    </row>
    <row r="58" spans="1:4">
      <c r="A58" s="20">
        <v>40</v>
      </c>
      <c r="B58" s="11">
        <f t="shared" si="0"/>
        <v>0.10928961748633879</v>
      </c>
      <c r="C58" s="11">
        <f t="shared" si="1"/>
        <v>0.89071038251366119</v>
      </c>
      <c r="D58" s="23">
        <f t="shared" si="2"/>
        <v>16.030888365443108</v>
      </c>
    </row>
    <row r="59" spans="1:4">
      <c r="A59" s="20">
        <v>41</v>
      </c>
      <c r="B59" s="11">
        <f t="shared" si="0"/>
        <v>0.11202185792349727</v>
      </c>
      <c r="C59" s="11">
        <f t="shared" si="1"/>
        <v>0.88797814207650272</v>
      </c>
      <c r="D59" s="23">
        <f t="shared" si="2"/>
        <v>15.832535297579913</v>
      </c>
    </row>
    <row r="60" spans="1:4">
      <c r="A60" s="20">
        <v>42</v>
      </c>
      <c r="B60" s="11">
        <f t="shared" si="0"/>
        <v>0.11475409836065574</v>
      </c>
      <c r="C60" s="11">
        <f t="shared" si="1"/>
        <v>0.88524590163934425</v>
      </c>
      <c r="D60" s="23">
        <f t="shared" si="2"/>
        <v>15.640962536142991</v>
      </c>
    </row>
    <row r="61" spans="1:4">
      <c r="A61" s="20">
        <v>43</v>
      </c>
      <c r="B61" s="11">
        <f t="shared" si="0"/>
        <v>0.11748633879781421</v>
      </c>
      <c r="C61" s="11">
        <f t="shared" si="1"/>
        <v>0.88251366120218577</v>
      </c>
      <c r="D61" s="23">
        <f t="shared" si="2"/>
        <v>15.455777423261143</v>
      </c>
    </row>
    <row r="62" spans="1:4">
      <c r="A62" s="20">
        <v>44</v>
      </c>
      <c r="B62" s="11">
        <f t="shared" si="0"/>
        <v>0.12021857923497267</v>
      </c>
      <c r="C62" s="11">
        <f t="shared" si="1"/>
        <v>0.8797814207650273</v>
      </c>
      <c r="D62" s="23">
        <f t="shared" si="2"/>
        <v>15.276618482480139</v>
      </c>
    </row>
    <row r="63" spans="1:4">
      <c r="A63" s="20">
        <v>45</v>
      </c>
      <c r="B63" s="11">
        <f t="shared" si="0"/>
        <v>0.12295081967213115</v>
      </c>
      <c r="C63" s="11">
        <f t="shared" si="1"/>
        <v>0.87704918032786883</v>
      </c>
      <c r="D63" s="23">
        <f t="shared" si="2"/>
        <v>15.103152299735196</v>
      </c>
    </row>
    <row r="64" spans="1:4">
      <c r="A64" s="20">
        <v>46</v>
      </c>
      <c r="B64" s="11">
        <f t="shared" si="0"/>
        <v>0.12568306010928962</v>
      </c>
      <c r="C64" s="11">
        <f t="shared" si="1"/>
        <v>0.87431693989071035</v>
      </c>
      <c r="D64" s="23">
        <f t="shared" si="2"/>
        <v>14.93507077772809</v>
      </c>
    </row>
    <row r="65" spans="1:4">
      <c r="A65" s="20">
        <v>47</v>
      </c>
      <c r="B65" s="11">
        <f t="shared" si="0"/>
        <v>0.12841530054644809</v>
      </c>
      <c r="C65" s="11">
        <f t="shared" si="1"/>
        <v>0.87158469945355188</v>
      </c>
      <c r="D65" s="23">
        <f t="shared" si="2"/>
        <v>14.772088711968298</v>
      </c>
    </row>
    <row r="66" spans="1:4">
      <c r="A66" s="20">
        <v>48</v>
      </c>
      <c r="B66" s="11">
        <f t="shared" si="0"/>
        <v>0.13114754098360656</v>
      </c>
      <c r="C66" s="11">
        <f t="shared" si="1"/>
        <v>0.86885245901639341</v>
      </c>
      <c r="D66" s="23">
        <f t="shared" si="2"/>
        <v>14.613941644841384</v>
      </c>
    </row>
    <row r="67" spans="1:4">
      <c r="A67" s="20">
        <v>49</v>
      </c>
      <c r="B67" s="11">
        <f t="shared" si="0"/>
        <v>0.13387978142076504</v>
      </c>
      <c r="C67" s="11">
        <f t="shared" si="1"/>
        <v>0.86612021857923494</v>
      </c>
      <c r="D67" s="23">
        <f t="shared" si="2"/>
        <v>14.460383960761579</v>
      </c>
    </row>
    <row r="68" spans="1:4">
      <c r="A68" s="20">
        <v>50</v>
      </c>
      <c r="B68" s="11">
        <f t="shared" si="0"/>
        <v>0.13661202185792351</v>
      </c>
      <c r="C68" s="11">
        <f t="shared" si="1"/>
        <v>0.86338797814207646</v>
      </c>
      <c r="D68" s="23">
        <f t="shared" si="2"/>
        <v>14.31118719101902</v>
      </c>
    </row>
    <row r="69" spans="1:4">
      <c r="A69" s="20">
        <v>51</v>
      </c>
      <c r="B69" s="11">
        <f t="shared" si="0"/>
        <v>0.13934426229508196</v>
      </c>
      <c r="C69" s="11">
        <f t="shared" si="1"/>
        <v>0.86065573770491799</v>
      </c>
      <c r="D69" s="23">
        <f t="shared" si="2"/>
        <v>14.166138501557175</v>
      </c>
    </row>
    <row r="70" spans="1:4">
      <c r="A70" s="20">
        <v>52</v>
      </c>
      <c r="B70" s="11">
        <f t="shared" si="0"/>
        <v>0.14207650273224043</v>
      </c>
      <c r="C70" s="11">
        <f t="shared" si="1"/>
        <v>0.85792349726775963</v>
      </c>
      <c r="D70" s="23">
        <f t="shared" si="2"/>
        <v>14.025039340783756</v>
      </c>
    </row>
    <row r="71" spans="1:4">
      <c r="A71" s="20">
        <v>53</v>
      </c>
      <c r="B71" s="11">
        <f t="shared" si="0"/>
        <v>0.1448087431693989</v>
      </c>
      <c r="C71" s="11">
        <f t="shared" si="1"/>
        <v>0.85519125683060104</v>
      </c>
      <c r="D71" s="23">
        <f t="shared" si="2"/>
        <v>13.887704227764257</v>
      </c>
    </row>
    <row r="72" spans="1:4">
      <c r="A72" s="20">
        <v>54</v>
      </c>
      <c r="B72" s="11">
        <f t="shared" si="0"/>
        <v>0.14754098360655737</v>
      </c>
      <c r="C72" s="11">
        <f t="shared" si="1"/>
        <v>0.85245901639344268</v>
      </c>
      <c r="D72" s="23">
        <f t="shared" si="2"/>
        <v>13.753959663881249</v>
      </c>
    </row>
    <row r="73" spans="1:4">
      <c r="A73" s="20">
        <v>55</v>
      </c>
      <c r="B73" s="11">
        <f t="shared" si="0"/>
        <v>0.15027322404371585</v>
      </c>
      <c r="C73" s="11">
        <f t="shared" si="1"/>
        <v>0.8497267759562841</v>
      </c>
      <c r="D73" s="23">
        <f t="shared" si="2"/>
        <v>13.62364315335277</v>
      </c>
    </row>
    <row r="74" spans="1:4">
      <c r="A74" s="20">
        <v>56</v>
      </c>
      <c r="B74" s="11">
        <f t="shared" si="0"/>
        <v>0.15300546448087432</v>
      </c>
      <c r="C74" s="11">
        <f t="shared" si="1"/>
        <v>0.84699453551912574</v>
      </c>
      <c r="D74" s="23">
        <f t="shared" si="2"/>
        <v>13.496602319962941</v>
      </c>
    </row>
    <row r="75" spans="1:4">
      <c r="A75" s="20">
        <v>57</v>
      </c>
      <c r="B75" s="11">
        <f t="shared" si="0"/>
        <v>0.15573770491803279</v>
      </c>
      <c r="C75" s="11">
        <f t="shared" si="1"/>
        <v>0.84426229508196715</v>
      </c>
      <c r="D75" s="23">
        <f t="shared" si="2"/>
        <v>13.372694109023513</v>
      </c>
    </row>
    <row r="76" spans="1:4">
      <c r="A76" s="20">
        <v>58</v>
      </c>
      <c r="B76" s="11">
        <f t="shared" si="0"/>
        <v>0.15846994535519127</v>
      </c>
      <c r="C76" s="11">
        <f t="shared" si="1"/>
        <v>0.84153005464480879</v>
      </c>
      <c r="D76" s="23">
        <f t="shared" si="2"/>
        <v>13.25178406500789</v>
      </c>
    </row>
    <row r="77" spans="1:4">
      <c r="A77" s="20">
        <v>59</v>
      </c>
      <c r="B77" s="11">
        <f t="shared" si="0"/>
        <v>0.16120218579234974</v>
      </c>
      <c r="C77" s="11">
        <f t="shared" si="1"/>
        <v>0.83879781420765021</v>
      </c>
      <c r="D77" s="23">
        <f t="shared" si="2"/>
        <v>13.133745676514717</v>
      </c>
    </row>
    <row r="78" spans="1:4">
      <c r="A78" s="20">
        <v>60</v>
      </c>
      <c r="B78" s="11">
        <f t="shared" si="0"/>
        <v>0.16393442622950818</v>
      </c>
      <c r="C78" s="11">
        <f t="shared" si="1"/>
        <v>0.83606557377049184</v>
      </c>
      <c r="D78" s="23">
        <f t="shared" si="2"/>
        <v>13.018459781263196</v>
      </c>
    </row>
    <row r="79" spans="1:4">
      <c r="A79" s="20">
        <v>61</v>
      </c>
      <c r="B79" s="11">
        <f t="shared" si="0"/>
        <v>0.16666666666666666</v>
      </c>
      <c r="C79" s="11">
        <f t="shared" si="1"/>
        <v>0.83333333333333337</v>
      </c>
      <c r="D79" s="23">
        <f t="shared" si="2"/>
        <v>12.905814024719588</v>
      </c>
    </row>
    <row r="80" spans="1:4">
      <c r="A80" s="20">
        <v>62</v>
      </c>
      <c r="B80" s="11">
        <f t="shared" si="0"/>
        <v>0.16939890710382513</v>
      </c>
      <c r="C80" s="11">
        <f t="shared" si="1"/>
        <v>0.8306010928961749</v>
      </c>
      <c r="D80" s="23">
        <f t="shared" si="2"/>
        <v>12.795702366730231</v>
      </c>
    </row>
    <row r="81" spans="1:4">
      <c r="A81" s="20">
        <v>63</v>
      </c>
      <c r="B81" s="11">
        <f t="shared" si="0"/>
        <v>0.1721311475409836</v>
      </c>
      <c r="C81" s="11">
        <f t="shared" si="1"/>
        <v>0.82786885245901642</v>
      </c>
      <c r="D81" s="23">
        <f t="shared" si="2"/>
        <v>12.688024631205998</v>
      </c>
    </row>
    <row r="82" spans="1:4">
      <c r="A82" s="20">
        <v>64</v>
      </c>
      <c r="B82" s="11">
        <f t="shared" si="0"/>
        <v>0.17486338797814208</v>
      </c>
      <c r="C82" s="11">
        <f t="shared" si="1"/>
        <v>0.82513661202185795</v>
      </c>
      <c r="D82" s="23">
        <f t="shared" si="2"/>
        <v>12.582686094484641</v>
      </c>
    </row>
    <row r="83" spans="1:4">
      <c r="A83" s="20">
        <v>65</v>
      </c>
      <c r="B83" s="11">
        <f t="shared" si="0"/>
        <v>0.17759562841530055</v>
      </c>
      <c r="C83" s="11">
        <f t="shared" si="1"/>
        <v>0.82240437158469948</v>
      </c>
      <c r="D83" s="23">
        <f t="shared" si="2"/>
        <v>12.479597108502382</v>
      </c>
    </row>
    <row r="84" spans="1:4">
      <c r="A84" s="20">
        <v>66</v>
      </c>
      <c r="B84" s="11">
        <f t="shared" ref="B84:B147" si="3">A84/366</f>
        <v>0.18032786885245902</v>
      </c>
      <c r="C84" s="11">
        <f t="shared" ref="C84:C147" si="4">1-B84</f>
        <v>0.81967213114754101</v>
      </c>
      <c r="D84" s="23">
        <f t="shared" ref="D84:D147" si="5">$B$7*(((1-C84)^(-$B$5)-1)/$B$5)^(1/$B$6)</f>
        <v>12.378672755346065</v>
      </c>
    </row>
    <row r="85" spans="1:4">
      <c r="A85" s="20">
        <v>67</v>
      </c>
      <c r="B85" s="11">
        <f t="shared" si="3"/>
        <v>0.1830601092896175</v>
      </c>
      <c r="C85" s="11">
        <f t="shared" si="4"/>
        <v>0.81693989071038253</v>
      </c>
      <c r="D85" s="23">
        <f t="shared" si="5"/>
        <v>12.27983253014124</v>
      </c>
    </row>
    <row r="86" spans="1:4">
      <c r="A86" s="20">
        <v>68</v>
      </c>
      <c r="B86" s="11">
        <f t="shared" si="3"/>
        <v>0.18579234972677597</v>
      </c>
      <c r="C86" s="11">
        <f t="shared" si="4"/>
        <v>0.81420765027322406</v>
      </c>
      <c r="D86" s="23">
        <f t="shared" si="5"/>
        <v>12.18300004956755</v>
      </c>
    </row>
    <row r="87" spans="1:4">
      <c r="A87" s="20">
        <v>69</v>
      </c>
      <c r="B87" s="11">
        <f t="shared" si="3"/>
        <v>0.18852459016393441</v>
      </c>
      <c r="C87" s="11">
        <f t="shared" si="4"/>
        <v>0.81147540983606559</v>
      </c>
      <c r="D87" s="23">
        <f t="shared" si="5"/>
        <v>12.088102783587381</v>
      </c>
    </row>
    <row r="88" spans="1:4">
      <c r="A88" s="20">
        <v>70</v>
      </c>
      <c r="B88" s="11">
        <f t="shared" si="3"/>
        <v>0.19125683060109289</v>
      </c>
      <c r="C88" s="11">
        <f t="shared" si="4"/>
        <v>0.80874316939890711</v>
      </c>
      <c r="D88" s="23">
        <f t="shared" si="5"/>
        <v>11.995071808232449</v>
      </c>
    </row>
    <row r="89" spans="1:4">
      <c r="A89" s="20">
        <v>71</v>
      </c>
      <c r="B89" s="11">
        <f t="shared" si="3"/>
        <v>0.19398907103825136</v>
      </c>
      <c r="C89" s="11">
        <f t="shared" si="4"/>
        <v>0.80601092896174864</v>
      </c>
      <c r="D89" s="23">
        <f t="shared" si="5"/>
        <v>11.903841577520872</v>
      </c>
    </row>
    <row r="90" spans="1:4">
      <c r="A90" s="20">
        <v>72</v>
      </c>
      <c r="B90" s="11">
        <f t="shared" si="3"/>
        <v>0.19672131147540983</v>
      </c>
      <c r="C90" s="11">
        <f t="shared" si="4"/>
        <v>0.80327868852459017</v>
      </c>
      <c r="D90" s="23">
        <f t="shared" si="5"/>
        <v>11.814349712777981</v>
      </c>
    </row>
    <row r="91" spans="1:4">
      <c r="A91" s="20">
        <v>73</v>
      </c>
      <c r="B91" s="11">
        <f t="shared" si="3"/>
        <v>0.19945355191256831</v>
      </c>
      <c r="C91" s="11">
        <f t="shared" si="4"/>
        <v>0.80054644808743169</v>
      </c>
      <c r="D91" s="23">
        <f t="shared" si="5"/>
        <v>11.726536807811721</v>
      </c>
    </row>
    <row r="92" spans="1:4">
      <c r="A92" s="20">
        <v>74</v>
      </c>
      <c r="B92" s="11">
        <f t="shared" si="3"/>
        <v>0.20218579234972678</v>
      </c>
      <c r="C92" s="11">
        <f t="shared" si="4"/>
        <v>0.79781420765027322</v>
      </c>
      <c r="D92" s="23">
        <f t="shared" si="5"/>
        <v>11.640346248550406</v>
      </c>
    </row>
    <row r="93" spans="1:4">
      <c r="A93" s="20">
        <v>75</v>
      </c>
      <c r="B93" s="11">
        <f t="shared" si="3"/>
        <v>0.20491803278688525</v>
      </c>
      <c r="C93" s="11">
        <f t="shared" si="4"/>
        <v>0.79508196721311475</v>
      </c>
      <c r="D93" s="23">
        <f t="shared" si="5"/>
        <v>11.555724045889985</v>
      </c>
    </row>
    <row r="94" spans="1:4">
      <c r="A94" s="20">
        <v>76</v>
      </c>
      <c r="B94" s="11">
        <f t="shared" si="3"/>
        <v>0.20765027322404372</v>
      </c>
      <c r="C94" s="11">
        <f t="shared" si="4"/>
        <v>0.79234972677595628</v>
      </c>
      <c r="D94" s="23">
        <f t="shared" si="5"/>
        <v>11.472618680621483</v>
      </c>
    </row>
    <row r="95" spans="1:4">
      <c r="A95" s="20">
        <v>77</v>
      </c>
      <c r="B95" s="11">
        <f t="shared" si="3"/>
        <v>0.2103825136612022</v>
      </c>
      <c r="C95" s="11">
        <f t="shared" si="4"/>
        <v>0.7896174863387978</v>
      </c>
      <c r="D95" s="23">
        <f t="shared" si="5"/>
        <v>11.390980959419405</v>
      </c>
    </row>
    <row r="96" spans="1:4">
      <c r="A96" s="20">
        <v>78</v>
      </c>
      <c r="B96" s="11">
        <f t="shared" si="3"/>
        <v>0.21311475409836064</v>
      </c>
      <c r="C96" s="11">
        <f t="shared" si="4"/>
        <v>0.78688524590163933</v>
      </c>
      <c r="D96" s="23">
        <f t="shared" si="5"/>
        <v>11.310763880969819</v>
      </c>
    </row>
    <row r="97" spans="1:4">
      <c r="A97" s="20">
        <v>79</v>
      </c>
      <c r="B97" s="11">
        <f t="shared" si="3"/>
        <v>0.21584699453551912</v>
      </c>
      <c r="C97" s="11">
        <f t="shared" si="4"/>
        <v>0.78415300546448086</v>
      </c>
      <c r="D97" s="23">
        <f t="shared" si="5"/>
        <v>11.231922511404369</v>
      </c>
    </row>
    <row r="98" spans="1:4">
      <c r="A98" s="20">
        <v>80</v>
      </c>
      <c r="B98" s="11">
        <f t="shared" si="3"/>
        <v>0.21857923497267759</v>
      </c>
      <c r="C98" s="11">
        <f t="shared" si="4"/>
        <v>0.78142076502732238</v>
      </c>
      <c r="D98" s="23">
        <f t="shared" si="5"/>
        <v>11.154413868284534</v>
      </c>
    </row>
    <row r="99" spans="1:4">
      <c r="A99" s="20">
        <v>81</v>
      </c>
      <c r="B99" s="11">
        <f t="shared" si="3"/>
        <v>0.22131147540983606</v>
      </c>
      <c r="C99" s="11">
        <f t="shared" si="4"/>
        <v>0.77868852459016391</v>
      </c>
      <c r="D99" s="23">
        <f t="shared" si="5"/>
        <v>11.078196812450514</v>
      </c>
    </row>
    <row r="100" spans="1:4">
      <c r="A100" s="20">
        <v>82</v>
      </c>
      <c r="B100" s="11">
        <f t="shared" si="3"/>
        <v>0.22404371584699453</v>
      </c>
      <c r="C100" s="11">
        <f t="shared" si="4"/>
        <v>0.77595628415300544</v>
      </c>
      <c r="D100" s="23">
        <f t="shared" si="5"/>
        <v>11.003231947111738</v>
      </c>
    </row>
    <row r="101" spans="1:4">
      <c r="A101" s="20">
        <v>83</v>
      </c>
      <c r="B101" s="11">
        <f t="shared" si="3"/>
        <v>0.22677595628415301</v>
      </c>
      <c r="C101" s="11">
        <f t="shared" si="4"/>
        <v>0.77322404371584696</v>
      </c>
      <c r="D101" s="23">
        <f t="shared" si="5"/>
        <v>10.929481523612342</v>
      </c>
    </row>
    <row r="102" spans="1:4">
      <c r="A102" s="20">
        <v>84</v>
      </c>
      <c r="B102" s="11">
        <f t="shared" si="3"/>
        <v>0.22950819672131148</v>
      </c>
      <c r="C102" s="11">
        <f t="shared" si="4"/>
        <v>0.77049180327868849</v>
      </c>
      <c r="D102" s="23">
        <f t="shared" si="5"/>
        <v>10.856909353355487</v>
      </c>
    </row>
    <row r="103" spans="1:4">
      <c r="A103" s="20">
        <v>85</v>
      </c>
      <c r="B103" s="11">
        <f t="shared" si="3"/>
        <v>0.23224043715846995</v>
      </c>
      <c r="C103" s="11">
        <f t="shared" si="4"/>
        <v>0.76775956284153002</v>
      </c>
      <c r="D103" s="23">
        <f t="shared" si="5"/>
        <v>10.785480725415958</v>
      </c>
    </row>
    <row r="104" spans="1:4">
      <c r="A104" s="20">
        <v>86</v>
      </c>
      <c r="B104" s="11">
        <f t="shared" si="3"/>
        <v>0.23497267759562843</v>
      </c>
      <c r="C104" s="11">
        <f t="shared" si="4"/>
        <v>0.76502732240437155</v>
      </c>
      <c r="D104" s="23">
        <f t="shared" si="5"/>
        <v>10.715162329411504</v>
      </c>
    </row>
    <row r="105" spans="1:4">
      <c r="A105" s="20">
        <v>87</v>
      </c>
      <c r="B105" s="11">
        <f t="shared" si="3"/>
        <v>0.23770491803278687</v>
      </c>
      <c r="C105" s="11">
        <f t="shared" si="4"/>
        <v>0.76229508196721318</v>
      </c>
      <c r="D105" s="23">
        <f t="shared" si="5"/>
        <v>10.645922183240355</v>
      </c>
    </row>
    <row r="106" spans="1:4">
      <c r="A106" s="20">
        <v>88</v>
      </c>
      <c r="B106" s="11">
        <f t="shared" si="3"/>
        <v>0.24043715846994534</v>
      </c>
      <c r="C106" s="11">
        <f t="shared" si="4"/>
        <v>0.7595628415300546</v>
      </c>
      <c r="D106" s="23">
        <f t="shared" si="5"/>
        <v>10.577729565325841</v>
      </c>
    </row>
    <row r="107" spans="1:4">
      <c r="A107" s="20">
        <v>89</v>
      </c>
      <c r="B107" s="11">
        <f t="shared" si="3"/>
        <v>0.24316939890710382</v>
      </c>
      <c r="C107" s="11">
        <f t="shared" si="4"/>
        <v>0.75683060109289624</v>
      </c>
      <c r="D107" s="23">
        <f t="shared" si="5"/>
        <v>10.51055495103931</v>
      </c>
    </row>
    <row r="108" spans="1:4">
      <c r="A108" s="20">
        <v>90</v>
      </c>
      <c r="B108" s="11">
        <f t="shared" si="3"/>
        <v>0.24590163934426229</v>
      </c>
      <c r="C108" s="11">
        <f t="shared" si="4"/>
        <v>0.75409836065573765</v>
      </c>
      <c r="D108" s="23">
        <f t="shared" si="5"/>
        <v>10.444369952999788</v>
      </c>
    </row>
    <row r="109" spans="1:4">
      <c r="A109" s="20">
        <v>91</v>
      </c>
      <c r="B109" s="11">
        <f t="shared" si="3"/>
        <v>0.24863387978142076</v>
      </c>
      <c r="C109" s="11">
        <f t="shared" si="4"/>
        <v>0.75136612021857929</v>
      </c>
      <c r="D109" s="23">
        <f t="shared" si="5"/>
        <v>10.379147264973865</v>
      </c>
    </row>
    <row r="110" spans="1:4">
      <c r="A110" s="20">
        <v>92</v>
      </c>
      <c r="B110" s="11">
        <f t="shared" si="3"/>
        <v>0.25136612021857924</v>
      </c>
      <c r="C110" s="11">
        <f t="shared" si="4"/>
        <v>0.74863387978142071</v>
      </c>
      <c r="D110" s="23">
        <f t="shared" si="5"/>
        <v>10.314860609121657</v>
      </c>
    </row>
    <row r="111" spans="1:4">
      <c r="A111" s="20">
        <v>93</v>
      </c>
      <c r="B111" s="11">
        <f t="shared" si="3"/>
        <v>0.25409836065573771</v>
      </c>
      <c r="C111" s="11">
        <f t="shared" si="4"/>
        <v>0.74590163934426235</v>
      </c>
      <c r="D111" s="23">
        <f t="shared" si="5"/>
        <v>10.251484686355282</v>
      </c>
    </row>
    <row r="112" spans="1:4">
      <c r="A112" s="20">
        <v>94</v>
      </c>
      <c r="B112" s="11">
        <f t="shared" si="3"/>
        <v>0.25683060109289618</v>
      </c>
      <c r="C112" s="11">
        <f t="shared" si="4"/>
        <v>0.74316939890710376</v>
      </c>
      <c r="D112" s="23">
        <f t="shared" si="5"/>
        <v>10.188995129594796</v>
      </c>
    </row>
    <row r="113" spans="1:4">
      <c r="A113" s="20">
        <v>95</v>
      </c>
      <c r="B113" s="11">
        <f t="shared" si="3"/>
        <v>0.25956284153005466</v>
      </c>
      <c r="C113" s="11">
        <f t="shared" si="4"/>
        <v>0.7404371584699454</v>
      </c>
      <c r="D113" s="23">
        <f t="shared" si="5"/>
        <v>10.1273684597237</v>
      </c>
    </row>
    <row r="114" spans="1:4">
      <c r="A114" s="20">
        <v>96</v>
      </c>
      <c r="B114" s="11">
        <f t="shared" si="3"/>
        <v>0.26229508196721313</v>
      </c>
      <c r="C114" s="11">
        <f t="shared" si="4"/>
        <v>0.73770491803278682</v>
      </c>
      <c r="D114" s="23">
        <f t="shared" si="5"/>
        <v>10.066582044061292</v>
      </c>
    </row>
    <row r="115" spans="1:4">
      <c r="A115" s="20">
        <v>97</v>
      </c>
      <c r="B115" s="11">
        <f t="shared" si="3"/>
        <v>0.2650273224043716</v>
      </c>
      <c r="C115" s="11">
        <f t="shared" si="4"/>
        <v>0.73497267759562845</v>
      </c>
      <c r="D115" s="23">
        <f t="shared" si="5"/>
        <v>10.006614057183596</v>
      </c>
    </row>
    <row r="116" spans="1:4">
      <c r="A116" s="20">
        <v>98</v>
      </c>
      <c r="B116" s="11">
        <f t="shared" si="3"/>
        <v>0.26775956284153007</v>
      </c>
      <c r="C116" s="11">
        <f t="shared" si="4"/>
        <v>0.73224043715846987</v>
      </c>
      <c r="D116" s="23">
        <f t="shared" si="5"/>
        <v>9.9474434439370825</v>
      </c>
    </row>
    <row r="117" spans="1:4">
      <c r="A117" s="20">
        <v>99</v>
      </c>
      <c r="B117" s="11">
        <f t="shared" si="3"/>
        <v>0.27049180327868855</v>
      </c>
      <c r="C117" s="11">
        <f t="shared" si="4"/>
        <v>0.72950819672131151</v>
      </c>
      <c r="D117" s="23">
        <f t="shared" si="5"/>
        <v>9.889049884501631</v>
      </c>
    </row>
    <row r="118" spans="1:4">
      <c r="A118" s="20">
        <v>100</v>
      </c>
      <c r="B118" s="11">
        <f t="shared" si="3"/>
        <v>0.27322404371584702</v>
      </c>
      <c r="C118" s="11">
        <f t="shared" si="4"/>
        <v>0.72677595628415292</v>
      </c>
      <c r="D118" s="23">
        <f t="shared" si="5"/>
        <v>9.8314137613694434</v>
      </c>
    </row>
    <row r="119" spans="1:4">
      <c r="A119" s="20">
        <v>101</v>
      </c>
      <c r="B119" s="11">
        <f t="shared" si="3"/>
        <v>0.27595628415300544</v>
      </c>
      <c r="C119" s="11">
        <f t="shared" si="4"/>
        <v>0.72404371584699456</v>
      </c>
      <c r="D119" s="23">
        <f t="shared" si="5"/>
        <v>9.7745161281170372</v>
      </c>
    </row>
    <row r="120" spans="1:4">
      <c r="A120" s="20">
        <v>102</v>
      </c>
      <c r="B120" s="11">
        <f t="shared" si="3"/>
        <v>0.27868852459016391</v>
      </c>
      <c r="C120" s="11">
        <f t="shared" si="4"/>
        <v>0.72131147540983609</v>
      </c>
      <c r="D120" s="23">
        <f t="shared" si="5"/>
        <v>9.7183386798559326</v>
      </c>
    </row>
    <row r="121" spans="1:4">
      <c r="A121" s="20">
        <v>103</v>
      </c>
      <c r="B121" s="11">
        <f t="shared" si="3"/>
        <v>0.28142076502732238</v>
      </c>
      <c r="C121" s="11">
        <f t="shared" si="4"/>
        <v>0.71857923497267762</v>
      </c>
      <c r="D121" s="23">
        <f t="shared" si="5"/>
        <v>9.6628637252564822</v>
      </c>
    </row>
    <row r="122" spans="1:4">
      <c r="A122" s="20">
        <v>104</v>
      </c>
      <c r="B122" s="11">
        <f t="shared" si="3"/>
        <v>0.28415300546448086</v>
      </c>
      <c r="C122" s="11">
        <f t="shared" si="4"/>
        <v>0.71584699453551914</v>
      </c>
      <c r="D122" s="23">
        <f t="shared" si="5"/>
        <v>9.6080741600464741</v>
      </c>
    </row>
    <row r="123" spans="1:4">
      <c r="A123" s="20">
        <v>105</v>
      </c>
      <c r="B123" s="11">
        <f t="shared" si="3"/>
        <v>0.28688524590163933</v>
      </c>
      <c r="C123" s="11">
        <f t="shared" si="4"/>
        <v>0.71311475409836067</v>
      </c>
      <c r="D123" s="23">
        <f t="shared" si="5"/>
        <v>9.5539534418934444</v>
      </c>
    </row>
    <row r="124" spans="1:4">
      <c r="A124" s="20">
        <v>106</v>
      </c>
      <c r="B124" s="11">
        <f t="shared" si="3"/>
        <v>0.2896174863387978</v>
      </c>
      <c r="C124" s="11">
        <f t="shared" si="4"/>
        <v>0.7103825136612022</v>
      </c>
      <c r="D124" s="23">
        <f t="shared" si="5"/>
        <v>9.5004855665859118</v>
      </c>
    </row>
    <row r="125" spans="1:4">
      <c r="A125" s="20">
        <v>107</v>
      </c>
      <c r="B125" s="11">
        <f t="shared" si="3"/>
        <v>0.29234972677595628</v>
      </c>
      <c r="C125" s="11">
        <f t="shared" si="4"/>
        <v>0.70765027322404372</v>
      </c>
      <c r="D125" s="23">
        <f t="shared" si="5"/>
        <v>9.4476550454347485</v>
      </c>
    </row>
    <row r="126" spans="1:4">
      <c r="A126" s="20">
        <v>108</v>
      </c>
      <c r="B126" s="11">
        <f t="shared" si="3"/>
        <v>0.29508196721311475</v>
      </c>
      <c r="C126" s="11">
        <f t="shared" si="4"/>
        <v>0.70491803278688525</v>
      </c>
      <c r="D126" s="23">
        <f t="shared" si="5"/>
        <v>9.395446883821382</v>
      </c>
    </row>
    <row r="127" spans="1:4">
      <c r="A127" s="20">
        <v>109</v>
      </c>
      <c r="B127" s="11">
        <f t="shared" si="3"/>
        <v>0.29781420765027322</v>
      </c>
      <c r="C127" s="11">
        <f t="shared" si="4"/>
        <v>0.70218579234972678</v>
      </c>
      <c r="D127" s="23">
        <f t="shared" si="5"/>
        <v>9.3438465608244723</v>
      </c>
    </row>
    <row r="128" spans="1:4">
      <c r="A128" s="20">
        <v>110</v>
      </c>
      <c r="B128" s="11">
        <f t="shared" si="3"/>
        <v>0.30054644808743169</v>
      </c>
      <c r="C128" s="11">
        <f t="shared" si="4"/>
        <v>0.69945355191256831</v>
      </c>
      <c r="D128" s="23">
        <f t="shared" si="5"/>
        <v>9.2928400098614947</v>
      </c>
    </row>
    <row r="129" spans="1:4">
      <c r="A129" s="20">
        <v>111</v>
      </c>
      <c r="B129" s="11">
        <f t="shared" si="3"/>
        <v>0.30327868852459017</v>
      </c>
      <c r="C129" s="11">
        <f t="shared" si="4"/>
        <v>0.69672131147540983</v>
      </c>
      <c r="D129" s="23">
        <f t="shared" si="5"/>
        <v>9.2424136002858255</v>
      </c>
    </row>
    <row r="130" spans="1:4">
      <c r="A130" s="20">
        <v>112</v>
      </c>
      <c r="B130" s="11">
        <f t="shared" si="3"/>
        <v>0.30601092896174864</v>
      </c>
      <c r="C130" s="11">
        <f t="shared" si="4"/>
        <v>0.69398907103825136</v>
      </c>
      <c r="D130" s="23">
        <f t="shared" si="5"/>
        <v>9.1925541198839671</v>
      </c>
    </row>
    <row r="131" spans="1:4">
      <c r="A131" s="20">
        <v>113</v>
      </c>
      <c r="B131" s="11">
        <f t="shared" si="3"/>
        <v>0.30874316939890711</v>
      </c>
      <c r="C131" s="11">
        <f t="shared" si="4"/>
        <v>0.69125683060109289</v>
      </c>
      <c r="D131" s="23">
        <f t="shared" si="5"/>
        <v>9.1432487582212314</v>
      </c>
    </row>
    <row r="132" spans="1:4">
      <c r="A132" s="20">
        <v>114</v>
      </c>
      <c r="B132" s="11">
        <f t="shared" si="3"/>
        <v>0.31147540983606559</v>
      </c>
      <c r="C132" s="11">
        <f t="shared" si="4"/>
        <v>0.68852459016393441</v>
      </c>
      <c r="D132" s="23">
        <f t="shared" si="5"/>
        <v>9.0944850907875256</v>
      </c>
    </row>
    <row r="133" spans="1:4">
      <c r="A133" s="20">
        <v>115</v>
      </c>
      <c r="B133" s="11">
        <f t="shared" si="3"/>
        <v>0.31420765027322406</v>
      </c>
      <c r="C133" s="11">
        <f t="shared" si="4"/>
        <v>0.68579234972677594</v>
      </c>
      <c r="D133" s="23">
        <f t="shared" si="5"/>
        <v>9.0462510638981151</v>
      </c>
    </row>
    <row r="134" spans="1:4">
      <c r="A134" s="20">
        <v>116</v>
      </c>
      <c r="B134" s="11">
        <f t="shared" si="3"/>
        <v>0.31693989071038253</v>
      </c>
      <c r="C134" s="11">
        <f t="shared" si="4"/>
        <v>0.68306010928961747</v>
      </c>
      <c r="D134" s="23">
        <f t="shared" si="5"/>
        <v>8.9985349803070651</v>
      </c>
    </row>
    <row r="135" spans="1:4">
      <c r="A135" s="20">
        <v>117</v>
      </c>
      <c r="B135" s="11">
        <f t="shared" si="3"/>
        <v>0.31967213114754101</v>
      </c>
      <c r="C135" s="11">
        <f t="shared" si="4"/>
        <v>0.68032786885245899</v>
      </c>
      <c r="D135" s="23">
        <f t="shared" si="5"/>
        <v>8.9513254854939017</v>
      </c>
    </row>
    <row r="136" spans="1:4">
      <c r="A136" s="20">
        <v>118</v>
      </c>
      <c r="B136" s="11">
        <f t="shared" si="3"/>
        <v>0.32240437158469948</v>
      </c>
      <c r="C136" s="11">
        <f t="shared" si="4"/>
        <v>0.67759562841530052</v>
      </c>
      <c r="D136" s="23">
        <f t="shared" si="5"/>
        <v>8.9046115545863458</v>
      </c>
    </row>
    <row r="137" spans="1:4">
      <c r="A137" s="20">
        <v>119</v>
      </c>
      <c r="B137" s="11">
        <f t="shared" si="3"/>
        <v>0.3251366120218579</v>
      </c>
      <c r="C137" s="11">
        <f t="shared" si="4"/>
        <v>0.67486338797814205</v>
      </c>
      <c r="D137" s="23">
        <f t="shared" si="5"/>
        <v>8.8583824798845239</v>
      </c>
    </row>
    <row r="138" spans="1:4">
      <c r="A138" s="20">
        <v>120</v>
      </c>
      <c r="B138" s="11">
        <f t="shared" si="3"/>
        <v>0.32786885245901637</v>
      </c>
      <c r="C138" s="11">
        <f t="shared" si="4"/>
        <v>0.67213114754098369</v>
      </c>
      <c r="D138" s="23">
        <f t="shared" si="5"/>
        <v>8.8126278589540235</v>
      </c>
    </row>
    <row r="139" spans="1:4">
      <c r="A139" s="20">
        <v>121</v>
      </c>
      <c r="B139" s="11">
        <f t="shared" si="3"/>
        <v>0.33060109289617484</v>
      </c>
      <c r="C139" s="11">
        <f t="shared" si="4"/>
        <v>0.6693989071038251</v>
      </c>
      <c r="D139" s="23">
        <f t="shared" si="5"/>
        <v>8.7673375832573281</v>
      </c>
    </row>
    <row r="140" spans="1:4">
      <c r="A140" s="20">
        <v>122</v>
      </c>
      <c r="B140" s="11">
        <f t="shared" si="3"/>
        <v>0.33333333333333331</v>
      </c>
      <c r="C140" s="11">
        <f t="shared" si="4"/>
        <v>0.66666666666666674</v>
      </c>
      <c r="D140" s="23">
        <f t="shared" si="5"/>
        <v>8.7225018272949839</v>
      </c>
    </row>
    <row r="141" spans="1:4">
      <c r="A141" s="20">
        <v>123</v>
      </c>
      <c r="B141" s="11">
        <f t="shared" si="3"/>
        <v>0.33606557377049179</v>
      </c>
      <c r="C141" s="11">
        <f t="shared" si="4"/>
        <v>0.66393442622950816</v>
      </c>
      <c r="D141" s="23">
        <f t="shared" si="5"/>
        <v>8.6781110382295008</v>
      </c>
    </row>
    <row r="142" spans="1:4">
      <c r="A142" s="20">
        <v>124</v>
      </c>
      <c r="B142" s="11">
        <f t="shared" si="3"/>
        <v>0.33879781420765026</v>
      </c>
      <c r="C142" s="11">
        <f t="shared" si="4"/>
        <v>0.66120218579234979</v>
      </c>
      <c r="D142" s="23">
        <f t="shared" si="5"/>
        <v>8.6341559259668514</v>
      </c>
    </row>
    <row r="143" spans="1:4">
      <c r="A143" s="20">
        <v>125</v>
      </c>
      <c r="B143" s="11">
        <f t="shared" si="3"/>
        <v>0.34153005464480873</v>
      </c>
      <c r="C143" s="11">
        <f t="shared" si="4"/>
        <v>0.65846994535519121</v>
      </c>
      <c r="D143" s="23">
        <f t="shared" si="5"/>
        <v>8.5906274536716314</v>
      </c>
    </row>
    <row r="144" spans="1:4">
      <c r="A144" s="20">
        <v>126</v>
      </c>
      <c r="B144" s="11">
        <f t="shared" si="3"/>
        <v>0.34426229508196721</v>
      </c>
      <c r="C144" s="11">
        <f t="shared" si="4"/>
        <v>0.65573770491803285</v>
      </c>
      <c r="D144" s="23">
        <f t="shared" si="5"/>
        <v>8.547516828693686</v>
      </c>
    </row>
    <row r="145" spans="1:4">
      <c r="A145" s="20">
        <v>127</v>
      </c>
      <c r="B145" s="11">
        <f t="shared" si="3"/>
        <v>0.34699453551912568</v>
      </c>
      <c r="C145" s="11">
        <f t="shared" si="4"/>
        <v>0.65300546448087426</v>
      </c>
      <c r="D145" s="23">
        <f t="shared" si="5"/>
        <v>8.5048154938850011</v>
      </c>
    </row>
    <row r="146" spans="1:4">
      <c r="A146" s="20">
        <v>128</v>
      </c>
      <c r="B146" s="11">
        <f t="shared" si="3"/>
        <v>0.34972677595628415</v>
      </c>
      <c r="C146" s="11">
        <f t="shared" si="4"/>
        <v>0.6502732240437159</v>
      </c>
      <c r="D146" s="23">
        <f t="shared" si="5"/>
        <v>8.4625151192872092</v>
      </c>
    </row>
    <row r="147" spans="1:4">
      <c r="A147" s="20">
        <v>129</v>
      </c>
      <c r="B147" s="11">
        <f t="shared" si="3"/>
        <v>0.35245901639344263</v>
      </c>
      <c r="C147" s="11">
        <f t="shared" si="4"/>
        <v>0.64754098360655732</v>
      </c>
      <c r="D147" s="23">
        <f t="shared" si="5"/>
        <v>8.420607594170896</v>
      </c>
    </row>
    <row r="148" spans="1:4">
      <c r="A148" s="20">
        <v>130</v>
      </c>
      <c r="B148" s="11">
        <f t="shared" ref="B148:B211" si="6">A148/366</f>
        <v>0.3551912568306011</v>
      </c>
      <c r="C148" s="11">
        <f t="shared" ref="C148:C211" si="7">1-B148</f>
        <v>0.64480874316939896</v>
      </c>
      <c r="D148" s="23">
        <f t="shared" ref="D148:D211" si="8">$B$7*(((1-C148)^(-$B$5)-1)/$B$5)^(1/$B$6)</f>
        <v>8.3790850194092581</v>
      </c>
    </row>
    <row r="149" spans="1:4">
      <c r="A149" s="20">
        <v>131</v>
      </c>
      <c r="B149" s="11">
        <f t="shared" si="6"/>
        <v>0.35792349726775957</v>
      </c>
      <c r="C149" s="11">
        <f t="shared" si="7"/>
        <v>0.64207650273224037</v>
      </c>
      <c r="D149" s="23">
        <f t="shared" si="8"/>
        <v>8.3379397001694002</v>
      </c>
    </row>
    <row r="150" spans="1:4">
      <c r="A150" s="20">
        <v>132</v>
      </c>
      <c r="B150" s="11">
        <f t="shared" si="6"/>
        <v>0.36065573770491804</v>
      </c>
      <c r="C150" s="11">
        <f t="shared" si="7"/>
        <v>0.63934426229508201</v>
      </c>
      <c r="D150" s="23">
        <f t="shared" si="8"/>
        <v>8.297164138905762</v>
      </c>
    </row>
    <row r="151" spans="1:4">
      <c r="A151" s="20">
        <v>133</v>
      </c>
      <c r="B151" s="11">
        <f t="shared" si="6"/>
        <v>0.36338797814207652</v>
      </c>
      <c r="C151" s="11">
        <f t="shared" si="7"/>
        <v>0.63661202185792343</v>
      </c>
      <c r="D151" s="23">
        <f t="shared" si="8"/>
        <v>8.2567510286407622</v>
      </c>
    </row>
    <row r="152" spans="1:4">
      <c r="A152" s="20">
        <v>134</v>
      </c>
      <c r="B152" s="11">
        <f t="shared" si="6"/>
        <v>0.36612021857923499</v>
      </c>
      <c r="C152" s="11">
        <f t="shared" si="7"/>
        <v>0.63387978142076506</v>
      </c>
      <c r="D152" s="23">
        <f t="shared" si="8"/>
        <v>8.2166932465188847</v>
      </c>
    </row>
    <row r="153" spans="1:4">
      <c r="A153" s="20">
        <v>135</v>
      </c>
      <c r="B153" s="11">
        <f t="shared" si="6"/>
        <v>0.36885245901639346</v>
      </c>
      <c r="C153" s="11">
        <f t="shared" si="7"/>
        <v>0.63114754098360648</v>
      </c>
      <c r="D153" s="23">
        <f t="shared" si="8"/>
        <v>8.1769838476208765</v>
      </c>
    </row>
    <row r="154" spans="1:4">
      <c r="A154" s="20">
        <v>136</v>
      </c>
      <c r="B154" s="11">
        <f t="shared" si="6"/>
        <v>0.37158469945355194</v>
      </c>
      <c r="C154" s="11">
        <f t="shared" si="7"/>
        <v>0.62841530054644812</v>
      </c>
      <c r="D154" s="23">
        <f t="shared" si="8"/>
        <v>8.1376160590257509</v>
      </c>
    </row>
    <row r="155" spans="1:4">
      <c r="A155" s="20">
        <v>137</v>
      </c>
      <c r="B155" s="11">
        <f t="shared" si="6"/>
        <v>0.37431693989071041</v>
      </c>
      <c r="C155" s="11">
        <f t="shared" si="7"/>
        <v>0.62568306010928953</v>
      </c>
      <c r="D155" s="23">
        <f t="shared" si="8"/>
        <v>8.0985832741087354</v>
      </c>
    </row>
    <row r="156" spans="1:4">
      <c r="A156" s="20">
        <v>138</v>
      </c>
      <c r="B156" s="11">
        <f t="shared" si="6"/>
        <v>0.37704918032786883</v>
      </c>
      <c r="C156" s="11">
        <f t="shared" si="7"/>
        <v>0.62295081967213117</v>
      </c>
      <c r="D156" s="23">
        <f t="shared" si="8"/>
        <v>8.0598790470640953</v>
      </c>
    </row>
    <row r="157" spans="1:4">
      <c r="A157" s="20">
        <v>139</v>
      </c>
      <c r="B157" s="11">
        <f t="shared" si="6"/>
        <v>0.3797814207650273</v>
      </c>
      <c r="C157" s="11">
        <f t="shared" si="7"/>
        <v>0.6202185792349727</v>
      </c>
      <c r="D157" s="23">
        <f t="shared" si="8"/>
        <v>8.0214970876422669</v>
      </c>
    </row>
    <row r="158" spans="1:4">
      <c r="A158" s="20">
        <v>140</v>
      </c>
      <c r="B158" s="11">
        <f t="shared" si="6"/>
        <v>0.38251366120218577</v>
      </c>
      <c r="C158" s="11">
        <f t="shared" si="7"/>
        <v>0.61748633879781423</v>
      </c>
      <c r="D158" s="23">
        <f t="shared" si="8"/>
        <v>7.9834312560913698</v>
      </c>
    </row>
    <row r="159" spans="1:4">
      <c r="A159" s="20">
        <v>141</v>
      </c>
      <c r="B159" s="11">
        <f t="shared" si="6"/>
        <v>0.38524590163934425</v>
      </c>
      <c r="C159" s="11">
        <f t="shared" si="7"/>
        <v>0.61475409836065575</v>
      </c>
      <c r="D159" s="23">
        <f t="shared" si="8"/>
        <v>7.9456755582936172</v>
      </c>
    </row>
    <row r="160" spans="1:4">
      <c r="A160" s="20">
        <v>142</v>
      </c>
      <c r="B160" s="11">
        <f t="shared" si="6"/>
        <v>0.38797814207650272</v>
      </c>
      <c r="C160" s="11">
        <f t="shared" si="7"/>
        <v>0.61202185792349728</v>
      </c>
      <c r="D160" s="23">
        <f t="shared" si="8"/>
        <v>7.9082241410877163</v>
      </c>
    </row>
    <row r="161" spans="1:4">
      <c r="A161" s="20">
        <v>143</v>
      </c>
      <c r="B161" s="11">
        <f t="shared" si="6"/>
        <v>0.39071038251366119</v>
      </c>
      <c r="C161" s="11">
        <f t="shared" si="7"/>
        <v>0.60928961748633881</v>
      </c>
      <c r="D161" s="23">
        <f t="shared" si="8"/>
        <v>7.8710712877687667</v>
      </c>
    </row>
    <row r="162" spans="1:4">
      <c r="A162" s="20">
        <v>144</v>
      </c>
      <c r="B162" s="11">
        <f t="shared" si="6"/>
        <v>0.39344262295081966</v>
      </c>
      <c r="C162" s="11">
        <f t="shared" si="7"/>
        <v>0.60655737704918034</v>
      </c>
      <c r="D162" s="23">
        <f t="shared" si="8"/>
        <v>7.8342114137576218</v>
      </c>
    </row>
    <row r="163" spans="1:4">
      <c r="A163" s="20">
        <v>145</v>
      </c>
      <c r="B163" s="11">
        <f t="shared" si="6"/>
        <v>0.39617486338797814</v>
      </c>
      <c r="C163" s="11">
        <f t="shared" si="7"/>
        <v>0.60382513661202186</v>
      </c>
      <c r="D163" s="23">
        <f t="shared" si="8"/>
        <v>7.7976390624320988</v>
      </c>
    </row>
    <row r="164" spans="1:4">
      <c r="A164" s="20">
        <v>146</v>
      </c>
      <c r="B164" s="11">
        <f t="shared" si="6"/>
        <v>0.39890710382513661</v>
      </c>
      <c r="C164" s="11">
        <f t="shared" si="7"/>
        <v>0.60109289617486339</v>
      </c>
      <c r="D164" s="23">
        <f t="shared" si="8"/>
        <v>7.7613489011127896</v>
      </c>
    </row>
    <row r="165" spans="1:4">
      <c r="A165" s="20">
        <v>147</v>
      </c>
      <c r="B165" s="11">
        <f t="shared" si="6"/>
        <v>0.40163934426229508</v>
      </c>
      <c r="C165" s="11">
        <f t="shared" si="7"/>
        <v>0.59836065573770492</v>
      </c>
      <c r="D165" s="23">
        <f t="shared" si="8"/>
        <v>7.725335717196617</v>
      </c>
    </row>
    <row r="166" spans="1:4">
      <c r="A166" s="20">
        <v>148</v>
      </c>
      <c r="B166" s="11">
        <f t="shared" si="6"/>
        <v>0.40437158469945356</v>
      </c>
      <c r="C166" s="11">
        <f t="shared" si="7"/>
        <v>0.59562841530054644</v>
      </c>
      <c r="D166" s="23">
        <f t="shared" si="8"/>
        <v>7.6895944144316237</v>
      </c>
    </row>
    <row r="167" spans="1:4">
      <c r="A167" s="20">
        <v>149</v>
      </c>
      <c r="B167" s="11">
        <f t="shared" si="6"/>
        <v>0.40710382513661203</v>
      </c>
      <c r="C167" s="11">
        <f t="shared" si="7"/>
        <v>0.59289617486338797</v>
      </c>
      <c r="D167" s="23">
        <f t="shared" si="8"/>
        <v>7.6541200093267738</v>
      </c>
    </row>
    <row r="168" spans="1:4">
      <c r="A168" s="20">
        <v>150</v>
      </c>
      <c r="B168" s="11">
        <f t="shared" si="6"/>
        <v>0.4098360655737705</v>
      </c>
      <c r="C168" s="11">
        <f t="shared" si="7"/>
        <v>0.5901639344262295</v>
      </c>
      <c r="D168" s="23">
        <f t="shared" si="8"/>
        <v>7.6189076276909047</v>
      </c>
    </row>
    <row r="169" spans="1:4">
      <c r="A169" s="20">
        <v>151</v>
      </c>
      <c r="B169" s="11">
        <f t="shared" si="6"/>
        <v>0.41256830601092898</v>
      </c>
      <c r="C169" s="11">
        <f t="shared" si="7"/>
        <v>0.58743169398907102</v>
      </c>
      <c r="D169" s="23">
        <f t="shared" si="8"/>
        <v>7.5839525012952302</v>
      </c>
    </row>
    <row r="170" spans="1:4">
      <c r="A170" s="20">
        <v>152</v>
      </c>
      <c r="B170" s="11">
        <f t="shared" si="6"/>
        <v>0.41530054644808745</v>
      </c>
      <c r="C170" s="11">
        <f t="shared" si="7"/>
        <v>0.58469945355191255</v>
      </c>
      <c r="D170" s="23">
        <f t="shared" si="8"/>
        <v>7.5492499646540514</v>
      </c>
    </row>
    <row r="171" spans="1:4">
      <c r="A171" s="20">
        <v>153</v>
      </c>
      <c r="B171" s="11">
        <f t="shared" si="6"/>
        <v>0.41803278688524592</v>
      </c>
      <c r="C171" s="11">
        <f t="shared" si="7"/>
        <v>0.58196721311475408</v>
      </c>
      <c r="D171" s="23">
        <f t="shared" si="8"/>
        <v>7.5147954519186406</v>
      </c>
    </row>
    <row r="172" spans="1:4">
      <c r="A172" s="20">
        <v>154</v>
      </c>
      <c r="B172" s="11">
        <f t="shared" si="6"/>
        <v>0.42076502732240439</v>
      </c>
      <c r="C172" s="11">
        <f t="shared" si="7"/>
        <v>0.57923497267759561</v>
      </c>
      <c r="D172" s="23">
        <f t="shared" si="8"/>
        <v>7.4805844938794666</v>
      </c>
    </row>
    <row r="173" spans="1:4">
      <c r="A173" s="20">
        <v>155</v>
      </c>
      <c r="B173" s="11">
        <f t="shared" si="6"/>
        <v>0.42349726775956287</v>
      </c>
      <c r="C173" s="11">
        <f t="shared" si="7"/>
        <v>0.57650273224043713</v>
      </c>
      <c r="D173" s="23">
        <f t="shared" si="8"/>
        <v>7.4466127150721579</v>
      </c>
    </row>
    <row r="174" spans="1:4">
      <c r="A174" s="20">
        <v>156</v>
      </c>
      <c r="B174" s="11">
        <f t="shared" si="6"/>
        <v>0.42622950819672129</v>
      </c>
      <c r="C174" s="11">
        <f t="shared" si="7"/>
        <v>0.57377049180327866</v>
      </c>
      <c r="D174" s="23">
        <f t="shared" si="8"/>
        <v>7.4128758309828635</v>
      </c>
    </row>
    <row r="175" spans="1:4">
      <c r="A175" s="20">
        <v>157</v>
      </c>
      <c r="B175" s="11">
        <f t="shared" si="6"/>
        <v>0.42896174863387976</v>
      </c>
      <c r="C175" s="11">
        <f t="shared" si="7"/>
        <v>0.5710382513661203</v>
      </c>
      <c r="D175" s="23">
        <f t="shared" si="8"/>
        <v>7.3793696453488327</v>
      </c>
    </row>
    <row r="176" spans="1:4">
      <c r="A176" s="20">
        <v>158</v>
      </c>
      <c r="B176" s="11">
        <f t="shared" si="6"/>
        <v>0.43169398907103823</v>
      </c>
      <c r="C176" s="11">
        <f t="shared" si="7"/>
        <v>0.56830601092896171</v>
      </c>
      <c r="D176" s="23">
        <f t="shared" si="8"/>
        <v>7.3460900475502244</v>
      </c>
    </row>
    <row r="177" spans="1:4">
      <c r="A177" s="20">
        <v>159</v>
      </c>
      <c r="B177" s="11">
        <f t="shared" si="6"/>
        <v>0.4344262295081967</v>
      </c>
      <c r="C177" s="11">
        <f t="shared" si="7"/>
        <v>0.56557377049180335</v>
      </c>
      <c r="D177" s="23">
        <f t="shared" si="8"/>
        <v>7.3130330100894296</v>
      </c>
    </row>
    <row r="178" spans="1:4">
      <c r="A178" s="20">
        <v>160</v>
      </c>
      <c r="B178" s="11">
        <f t="shared" si="6"/>
        <v>0.43715846994535518</v>
      </c>
      <c r="C178" s="11">
        <f t="shared" si="7"/>
        <v>0.56284153005464477</v>
      </c>
      <c r="D178" s="23">
        <f t="shared" si="8"/>
        <v>7.2801945861541899</v>
      </c>
    </row>
    <row r="179" spans="1:4">
      <c r="A179" s="20">
        <v>161</v>
      </c>
      <c r="B179" s="11">
        <f t="shared" si="6"/>
        <v>0.43989071038251365</v>
      </c>
      <c r="C179" s="11">
        <f t="shared" si="7"/>
        <v>0.56010928961748641</v>
      </c>
      <c r="D179" s="23">
        <f t="shared" si="8"/>
        <v>7.2475709072612107</v>
      </c>
    </row>
    <row r="180" spans="1:4">
      <c r="A180" s="20">
        <v>162</v>
      </c>
      <c r="B180" s="11">
        <f t="shared" si="6"/>
        <v>0.44262295081967212</v>
      </c>
      <c r="C180" s="11">
        <f t="shared" si="7"/>
        <v>0.55737704918032782</v>
      </c>
      <c r="D180" s="23">
        <f t="shared" si="8"/>
        <v>7.2151581809768306</v>
      </c>
    </row>
    <row r="181" spans="1:4">
      <c r="A181" s="20">
        <v>163</v>
      </c>
      <c r="B181" s="11">
        <f t="shared" si="6"/>
        <v>0.4453551912568306</v>
      </c>
      <c r="C181" s="11">
        <f t="shared" si="7"/>
        <v>0.55464480874316946</v>
      </c>
      <c r="D181" s="23">
        <f t="shared" si="8"/>
        <v>7.1829526887117412</v>
      </c>
    </row>
    <row r="182" spans="1:4">
      <c r="A182" s="20">
        <v>164</v>
      </c>
      <c r="B182" s="11">
        <f t="shared" si="6"/>
        <v>0.44808743169398907</v>
      </c>
      <c r="C182" s="11">
        <f t="shared" si="7"/>
        <v>0.55191256830601088</v>
      </c>
      <c r="D182" s="23">
        <f t="shared" si="8"/>
        <v>7.1509507835866728</v>
      </c>
    </row>
    <row r="183" spans="1:4">
      <c r="A183" s="20">
        <v>165</v>
      </c>
      <c r="B183" s="11">
        <f t="shared" si="6"/>
        <v>0.45081967213114754</v>
      </c>
      <c r="C183" s="11">
        <f t="shared" si="7"/>
        <v>0.54918032786885251</v>
      </c>
      <c r="D183" s="23">
        <f t="shared" si="8"/>
        <v>7.1191488883662561</v>
      </c>
    </row>
    <row r="184" spans="1:4">
      <c r="A184" s="20">
        <v>166</v>
      </c>
      <c r="B184" s="11">
        <f t="shared" si="6"/>
        <v>0.45355191256830601</v>
      </c>
      <c r="C184" s="11">
        <f t="shared" si="7"/>
        <v>0.54644808743169393</v>
      </c>
      <c r="D184" s="23">
        <f t="shared" si="8"/>
        <v>7.0875434934582131</v>
      </c>
    </row>
    <row r="185" spans="1:4">
      <c r="A185" s="20">
        <v>167</v>
      </c>
      <c r="B185" s="11">
        <f t="shared" si="6"/>
        <v>0.45628415300546449</v>
      </c>
      <c r="C185" s="11">
        <f t="shared" si="7"/>
        <v>0.54371584699453557</v>
      </c>
      <c r="D185" s="23">
        <f t="shared" si="8"/>
        <v>7.0561311549754278</v>
      </c>
    </row>
    <row r="186" spans="1:4">
      <c r="A186" s="20">
        <v>168</v>
      </c>
      <c r="B186" s="11">
        <f t="shared" si="6"/>
        <v>0.45901639344262296</v>
      </c>
      <c r="C186" s="11">
        <f t="shared" si="7"/>
        <v>0.54098360655737698</v>
      </c>
      <c r="D186" s="23">
        <f t="shared" si="8"/>
        <v>7.0249084928582128</v>
      </c>
    </row>
    <row r="187" spans="1:4">
      <c r="A187" s="20">
        <v>169</v>
      </c>
      <c r="B187" s="11">
        <f t="shared" si="6"/>
        <v>0.46174863387978143</v>
      </c>
      <c r="C187" s="11">
        <f t="shared" si="7"/>
        <v>0.53825136612021862</v>
      </c>
      <c r="D187" s="23">
        <f t="shared" si="8"/>
        <v>6.993872189054529</v>
      </c>
    </row>
    <row r="188" spans="1:4">
      <c r="A188" s="20">
        <v>170</v>
      </c>
      <c r="B188" s="11">
        <f t="shared" si="6"/>
        <v>0.46448087431693991</v>
      </c>
      <c r="C188" s="11">
        <f t="shared" si="7"/>
        <v>0.53551912568306004</v>
      </c>
      <c r="D188" s="23">
        <f t="shared" si="8"/>
        <v>6.9630189857557561</v>
      </c>
    </row>
    <row r="189" spans="1:4">
      <c r="A189" s="20">
        <v>171</v>
      </c>
      <c r="B189" s="11">
        <f t="shared" si="6"/>
        <v>0.46721311475409838</v>
      </c>
      <c r="C189" s="11">
        <f t="shared" si="7"/>
        <v>0.53278688524590168</v>
      </c>
      <c r="D189" s="23">
        <f t="shared" si="8"/>
        <v>6.9323456836859121</v>
      </c>
    </row>
    <row r="190" spans="1:4">
      <c r="A190" s="20">
        <v>172</v>
      </c>
      <c r="B190" s="11">
        <f t="shared" si="6"/>
        <v>0.46994535519125685</v>
      </c>
      <c r="C190" s="11">
        <f t="shared" si="7"/>
        <v>0.53005464480874309</v>
      </c>
      <c r="D190" s="23">
        <f t="shared" si="8"/>
        <v>6.9018491404421383</v>
      </c>
    </row>
    <row r="191" spans="1:4">
      <c r="A191" s="20">
        <v>173</v>
      </c>
      <c r="B191" s="11">
        <f t="shared" si="6"/>
        <v>0.47267759562841533</v>
      </c>
      <c r="C191" s="11">
        <f t="shared" si="7"/>
        <v>0.52732240437158473</v>
      </c>
      <c r="D191" s="23">
        <f t="shared" si="8"/>
        <v>6.8715262688845007</v>
      </c>
    </row>
    <row r="192" spans="1:4">
      <c r="A192" s="20">
        <v>174</v>
      </c>
      <c r="B192" s="11">
        <f t="shared" si="6"/>
        <v>0.47540983606557374</v>
      </c>
      <c r="C192" s="11">
        <f t="shared" si="7"/>
        <v>0.52459016393442626</v>
      </c>
      <c r="D192" s="23">
        <f t="shared" si="8"/>
        <v>6.8413740355731418</v>
      </c>
    </row>
    <row r="193" spans="1:4">
      <c r="A193" s="20">
        <v>175</v>
      </c>
      <c r="B193" s="11">
        <f t="shared" si="6"/>
        <v>0.47814207650273222</v>
      </c>
      <c r="C193" s="11">
        <f t="shared" si="7"/>
        <v>0.52185792349726778</v>
      </c>
      <c r="D193" s="23">
        <f t="shared" si="8"/>
        <v>6.8113894592509379</v>
      </c>
    </row>
    <row r="194" spans="1:4">
      <c r="A194" s="20">
        <v>176</v>
      </c>
      <c r="B194" s="11">
        <f t="shared" si="6"/>
        <v>0.48087431693989069</v>
      </c>
      <c r="C194" s="11">
        <f t="shared" si="7"/>
        <v>0.51912568306010931</v>
      </c>
      <c r="D194" s="23">
        <f t="shared" si="8"/>
        <v>6.7815696093699076</v>
      </c>
    </row>
    <row r="195" spans="1:4">
      <c r="A195" s="20">
        <v>177</v>
      </c>
      <c r="B195" s="11">
        <f t="shared" si="6"/>
        <v>0.48360655737704916</v>
      </c>
      <c r="C195" s="11">
        <f t="shared" si="7"/>
        <v>0.51639344262295084</v>
      </c>
      <c r="D195" s="23">
        <f t="shared" si="8"/>
        <v>6.7519116046596368</v>
      </c>
    </row>
    <row r="196" spans="1:4">
      <c r="A196" s="20">
        <v>178</v>
      </c>
      <c r="B196" s="11">
        <f t="shared" si="6"/>
        <v>0.48633879781420764</v>
      </c>
      <c r="C196" s="11">
        <f t="shared" si="7"/>
        <v>0.51366120218579236</v>
      </c>
      <c r="D196" s="23">
        <f t="shared" si="8"/>
        <v>6.72241261173611</v>
      </c>
    </row>
    <row r="197" spans="1:4">
      <c r="A197" s="20">
        <v>179</v>
      </c>
      <c r="B197" s="11">
        <f t="shared" si="6"/>
        <v>0.48907103825136611</v>
      </c>
      <c r="C197" s="11">
        <f t="shared" si="7"/>
        <v>0.51092896174863389</v>
      </c>
      <c r="D197" s="23">
        <f t="shared" si="8"/>
        <v>6.6930698437493588</v>
      </c>
    </row>
    <row r="198" spans="1:4">
      <c r="A198" s="20">
        <v>180</v>
      </c>
      <c r="B198" s="11">
        <f t="shared" si="6"/>
        <v>0.49180327868852458</v>
      </c>
      <c r="C198" s="11">
        <f t="shared" si="7"/>
        <v>0.50819672131147542</v>
      </c>
      <c r="D198" s="23">
        <f t="shared" si="8"/>
        <v>6.6638805590684322</v>
      </c>
    </row>
    <row r="199" spans="1:4">
      <c r="A199" s="20">
        <v>181</v>
      </c>
      <c r="B199" s="11">
        <f t="shared" si="6"/>
        <v>0.49453551912568305</v>
      </c>
      <c r="C199" s="11">
        <f t="shared" si="7"/>
        <v>0.50546448087431695</v>
      </c>
      <c r="D199" s="23">
        <f t="shared" si="8"/>
        <v>6.6348420600022333</v>
      </c>
    </row>
    <row r="200" spans="1:4">
      <c r="A200" s="20">
        <v>182</v>
      </c>
      <c r="B200" s="11">
        <f t="shared" si="6"/>
        <v>0.49726775956284153</v>
      </c>
      <c r="C200" s="11">
        <f t="shared" si="7"/>
        <v>0.50273224043715847</v>
      </c>
      <c r="D200" s="23">
        <f t="shared" si="8"/>
        <v>6.6059516915548251</v>
      </c>
    </row>
    <row r="201" spans="1:4">
      <c r="A201" s="20">
        <v>183</v>
      </c>
      <c r="B201" s="11">
        <f t="shared" si="6"/>
        <v>0.5</v>
      </c>
      <c r="C201" s="11">
        <f t="shared" si="7"/>
        <v>0.5</v>
      </c>
      <c r="D201" s="23">
        <f t="shared" si="8"/>
        <v>6.5772068402138517</v>
      </c>
    </row>
    <row r="202" spans="1:4">
      <c r="A202" s="20">
        <v>184</v>
      </c>
      <c r="B202" s="11">
        <f t="shared" si="6"/>
        <v>0.50273224043715847</v>
      </c>
      <c r="C202" s="11">
        <f t="shared" si="7"/>
        <v>0.49726775956284153</v>
      </c>
      <c r="D202" s="23">
        <f t="shared" si="8"/>
        <v>6.5486049327708207</v>
      </c>
    </row>
    <row r="203" spans="1:4">
      <c r="A203" s="20">
        <v>185</v>
      </c>
      <c r="B203" s="11">
        <f t="shared" si="6"/>
        <v>0.50546448087431695</v>
      </c>
      <c r="C203" s="11">
        <f t="shared" si="7"/>
        <v>0.49453551912568305</v>
      </c>
      <c r="D203" s="23">
        <f t="shared" si="8"/>
        <v>6.5201434351719474</v>
      </c>
    </row>
    <row r="204" spans="1:4">
      <c r="A204" s="20">
        <v>186</v>
      </c>
      <c r="B204" s="11">
        <f t="shared" si="6"/>
        <v>0.50819672131147542</v>
      </c>
      <c r="C204" s="11">
        <f t="shared" si="7"/>
        <v>0.49180327868852458</v>
      </c>
      <c r="D204" s="23">
        <f t="shared" si="8"/>
        <v>6.49181985139841</v>
      </c>
    </row>
    <row r="205" spans="1:4">
      <c r="A205" s="20">
        <v>187</v>
      </c>
      <c r="B205" s="11">
        <f t="shared" si="6"/>
        <v>0.51092896174863389</v>
      </c>
      <c r="C205" s="11">
        <f t="shared" si="7"/>
        <v>0.48907103825136611</v>
      </c>
      <c r="D205" s="23">
        <f t="shared" si="8"/>
        <v>6.4636317223748332</v>
      </c>
    </row>
    <row r="206" spans="1:4">
      <c r="A206" s="20">
        <v>188</v>
      </c>
      <c r="B206" s="11">
        <f t="shared" si="6"/>
        <v>0.51366120218579236</v>
      </c>
      <c r="C206" s="11">
        <f t="shared" si="7"/>
        <v>0.48633879781420764</v>
      </c>
      <c r="D206" s="23">
        <f t="shared" si="8"/>
        <v>6.4355766249048845</v>
      </c>
    </row>
    <row r="207" spans="1:4">
      <c r="A207" s="20">
        <v>189</v>
      </c>
      <c r="B207" s="11">
        <f t="shared" si="6"/>
        <v>0.51639344262295084</v>
      </c>
      <c r="C207" s="11">
        <f t="shared" si="7"/>
        <v>0.48360655737704916</v>
      </c>
      <c r="D207" s="23">
        <f t="shared" si="8"/>
        <v>6.4076521706329288</v>
      </c>
    </row>
    <row r="208" spans="1:4">
      <c r="A208" s="20">
        <v>190</v>
      </c>
      <c r="B208" s="11">
        <f t="shared" si="6"/>
        <v>0.51912568306010931</v>
      </c>
      <c r="C208" s="11">
        <f t="shared" si="7"/>
        <v>0.48087431693989069</v>
      </c>
      <c r="D208" s="23">
        <f t="shared" si="8"/>
        <v>6.3798560050306756</v>
      </c>
    </row>
    <row r="209" spans="1:4">
      <c r="A209" s="20">
        <v>191</v>
      </c>
      <c r="B209" s="11">
        <f t="shared" si="6"/>
        <v>0.52185792349726778</v>
      </c>
      <c r="C209" s="11">
        <f t="shared" si="7"/>
        <v>0.47814207650273222</v>
      </c>
      <c r="D209" s="23">
        <f t="shared" si="8"/>
        <v>6.3521858064078236</v>
      </c>
    </row>
    <row r="210" spans="1:4">
      <c r="A210" s="20">
        <v>192</v>
      </c>
      <c r="B210" s="11">
        <f t="shared" si="6"/>
        <v>0.52459016393442626</v>
      </c>
      <c r="C210" s="11">
        <f t="shared" si="7"/>
        <v>0.47540983606557374</v>
      </c>
      <c r="D210" s="23">
        <f t="shared" si="8"/>
        <v>6.3246392849457482</v>
      </c>
    </row>
    <row r="211" spans="1:4">
      <c r="A211" s="20">
        <v>193</v>
      </c>
      <c r="B211" s="11">
        <f t="shared" si="6"/>
        <v>0.52732240437158473</v>
      </c>
      <c r="C211" s="11">
        <f t="shared" si="7"/>
        <v>0.47267759562841527</v>
      </c>
      <c r="D211" s="23">
        <f t="shared" si="8"/>
        <v>6.2972141817532563</v>
      </c>
    </row>
    <row r="212" spans="1:4">
      <c r="A212" s="20">
        <v>194</v>
      </c>
      <c r="B212" s="11">
        <f t="shared" ref="B212:B275" si="9">A212/366</f>
        <v>0.5300546448087432</v>
      </c>
      <c r="C212" s="11">
        <f t="shared" ref="C212:C275" si="10">1-B212</f>
        <v>0.4699453551912568</v>
      </c>
      <c r="D212" s="23">
        <f t="shared" ref="D212:D275" si="11">$B$7*(((1-C212)^(-$B$5)-1)/$B$5)^(1/$B$6)</f>
        <v>6.2699082679435421</v>
      </c>
    </row>
    <row r="213" spans="1:4">
      <c r="A213" s="20">
        <v>195</v>
      </c>
      <c r="B213" s="11">
        <f t="shared" si="9"/>
        <v>0.53278688524590168</v>
      </c>
      <c r="C213" s="11">
        <f t="shared" si="10"/>
        <v>0.46721311475409832</v>
      </c>
      <c r="D213" s="23">
        <f t="shared" si="11"/>
        <v>6.2427193437314212</v>
      </c>
    </row>
    <row r="214" spans="1:4">
      <c r="A214" s="20">
        <v>196</v>
      </c>
      <c r="B214" s="11">
        <f t="shared" si="9"/>
        <v>0.53551912568306015</v>
      </c>
      <c r="C214" s="11">
        <f t="shared" si="10"/>
        <v>0.46448087431693985</v>
      </c>
      <c r="D214" s="23">
        <f t="shared" si="11"/>
        <v>6.21564523755002</v>
      </c>
    </row>
    <row r="215" spans="1:4">
      <c r="A215" s="20">
        <v>197</v>
      </c>
      <c r="B215" s="11">
        <f t="shared" si="9"/>
        <v>0.53825136612021862</v>
      </c>
      <c r="C215" s="11">
        <f t="shared" si="10"/>
        <v>0.46174863387978138</v>
      </c>
      <c r="D215" s="23">
        <f t="shared" si="11"/>
        <v>6.1886838051860735</v>
      </c>
    </row>
    <row r="216" spans="1:4">
      <c r="A216" s="20">
        <v>198</v>
      </c>
      <c r="B216" s="11">
        <f t="shared" si="9"/>
        <v>0.54098360655737709</v>
      </c>
      <c r="C216" s="11">
        <f t="shared" si="10"/>
        <v>0.45901639344262291</v>
      </c>
      <c r="D216" s="23">
        <f t="shared" si="11"/>
        <v>6.1618329289330287</v>
      </c>
    </row>
    <row r="217" spans="1:4">
      <c r="A217" s="20">
        <v>199</v>
      </c>
      <c r="B217" s="11">
        <f t="shared" si="9"/>
        <v>0.54371584699453557</v>
      </c>
      <c r="C217" s="11">
        <f t="shared" si="10"/>
        <v>0.45628415300546443</v>
      </c>
      <c r="D217" s="23">
        <f t="shared" si="11"/>
        <v>6.1350905167611804</v>
      </c>
    </row>
    <row r="218" spans="1:4">
      <c r="A218" s="20">
        <v>200</v>
      </c>
      <c r="B218" s="11">
        <f t="shared" si="9"/>
        <v>0.54644808743169404</v>
      </c>
      <c r="C218" s="11">
        <f t="shared" si="10"/>
        <v>0.45355191256830596</v>
      </c>
      <c r="D218" s="23">
        <f t="shared" si="11"/>
        <v>6.1084545015040623</v>
      </c>
    </row>
    <row r="219" spans="1:4">
      <c r="A219" s="20">
        <v>201</v>
      </c>
      <c r="B219" s="11">
        <f t="shared" si="9"/>
        <v>0.54918032786885251</v>
      </c>
      <c r="C219" s="11">
        <f t="shared" si="10"/>
        <v>0.45081967213114749</v>
      </c>
      <c r="D219" s="23">
        <f t="shared" si="11"/>
        <v>6.0819228400603613</v>
      </c>
    </row>
    <row r="220" spans="1:4">
      <c r="A220" s="20">
        <v>202</v>
      </c>
      <c r="B220" s="11">
        <f t="shared" si="9"/>
        <v>0.55191256830601088</v>
      </c>
      <c r="C220" s="11">
        <f t="shared" si="10"/>
        <v>0.44808743169398912</v>
      </c>
      <c r="D220" s="23">
        <f t="shared" si="11"/>
        <v>6.0554935126106422</v>
      </c>
    </row>
    <row r="221" spans="1:4">
      <c r="A221" s="20">
        <v>203</v>
      </c>
      <c r="B221" s="11">
        <f t="shared" si="9"/>
        <v>0.55464480874316935</v>
      </c>
      <c r="C221" s="11">
        <f t="shared" si="10"/>
        <v>0.44535519125683065</v>
      </c>
      <c r="D221" s="23">
        <f t="shared" si="11"/>
        <v>6.0291645218481396</v>
      </c>
    </row>
    <row r="222" spans="1:4">
      <c r="A222" s="20">
        <v>204</v>
      </c>
      <c r="B222" s="11">
        <f t="shared" si="9"/>
        <v>0.55737704918032782</v>
      </c>
      <c r="C222" s="11">
        <f t="shared" si="10"/>
        <v>0.44262295081967218</v>
      </c>
      <c r="D222" s="23">
        <f t="shared" si="11"/>
        <v>6.0029338922229876</v>
      </c>
    </row>
    <row r="223" spans="1:4">
      <c r="A223" s="20">
        <v>205</v>
      </c>
      <c r="B223" s="11">
        <f t="shared" si="9"/>
        <v>0.56010928961748629</v>
      </c>
      <c r="C223" s="11">
        <f t="shared" si="10"/>
        <v>0.43989071038251371</v>
      </c>
      <c r="D223" s="23">
        <f t="shared" si="11"/>
        <v>5.9767996691991589</v>
      </c>
    </row>
    <row r="224" spans="1:4">
      <c r="A224" s="20">
        <v>206</v>
      </c>
      <c r="B224" s="11">
        <f t="shared" si="9"/>
        <v>0.56284153005464477</v>
      </c>
      <c r="C224" s="11">
        <f t="shared" si="10"/>
        <v>0.43715846994535523</v>
      </c>
      <c r="D224" s="23">
        <f t="shared" si="11"/>
        <v>5.9507599185234783</v>
      </c>
    </row>
    <row r="225" spans="1:4">
      <c r="A225" s="20">
        <v>207</v>
      </c>
      <c r="B225" s="11">
        <f t="shared" si="9"/>
        <v>0.56557377049180324</v>
      </c>
      <c r="C225" s="11">
        <f t="shared" si="10"/>
        <v>0.43442622950819676</v>
      </c>
      <c r="D225" s="23">
        <f t="shared" si="11"/>
        <v>5.9248127255060679</v>
      </c>
    </row>
    <row r="226" spans="1:4">
      <c r="A226" s="20">
        <v>208</v>
      </c>
      <c r="B226" s="11">
        <f t="shared" si="9"/>
        <v>0.56830601092896171</v>
      </c>
      <c r="C226" s="11">
        <f t="shared" si="10"/>
        <v>0.43169398907103829</v>
      </c>
      <c r="D226" s="23">
        <f t="shared" si="11"/>
        <v>5.898956194311582</v>
      </c>
    </row>
    <row r="227" spans="1:4">
      <c r="A227" s="20">
        <v>209</v>
      </c>
      <c r="B227" s="11">
        <f t="shared" si="9"/>
        <v>0.57103825136612019</v>
      </c>
      <c r="C227" s="11">
        <f t="shared" si="10"/>
        <v>0.42896174863387981</v>
      </c>
      <c r="D227" s="23">
        <f t="shared" si="11"/>
        <v>5.8731884472606062</v>
      </c>
    </row>
    <row r="228" spans="1:4">
      <c r="A228" s="20">
        <v>210</v>
      </c>
      <c r="B228" s="11">
        <f t="shared" si="9"/>
        <v>0.57377049180327866</v>
      </c>
      <c r="C228" s="11">
        <f t="shared" si="10"/>
        <v>0.42622950819672134</v>
      </c>
      <c r="D228" s="23">
        <f t="shared" si="11"/>
        <v>5.8475076241406203</v>
      </c>
    </row>
    <row r="229" spans="1:4">
      <c r="A229" s="20">
        <v>211</v>
      </c>
      <c r="B229" s="11">
        <f t="shared" si="9"/>
        <v>0.57650273224043713</v>
      </c>
      <c r="C229" s="11">
        <f t="shared" si="10"/>
        <v>0.42349726775956287</v>
      </c>
      <c r="D229" s="23">
        <f t="shared" si="11"/>
        <v>5.8219118815259039</v>
      </c>
    </row>
    <row r="230" spans="1:4">
      <c r="A230" s="20">
        <v>212</v>
      </c>
      <c r="B230" s="11">
        <f t="shared" si="9"/>
        <v>0.57923497267759561</v>
      </c>
      <c r="C230" s="11">
        <f t="shared" si="10"/>
        <v>0.42076502732240439</v>
      </c>
      <c r="D230" s="23">
        <f t="shared" si="11"/>
        <v>5.7963993921058057</v>
      </c>
    </row>
    <row r="231" spans="1:4">
      <c r="A231" s="20">
        <v>213</v>
      </c>
      <c r="B231" s="11">
        <f t="shared" si="9"/>
        <v>0.58196721311475408</v>
      </c>
      <c r="C231" s="11">
        <f t="shared" si="10"/>
        <v>0.41803278688524592</v>
      </c>
      <c r="D231" s="23">
        <f t="shared" si="11"/>
        <v>5.7709683440207691</v>
      </c>
    </row>
    <row r="232" spans="1:4">
      <c r="A232" s="20">
        <v>214</v>
      </c>
      <c r="B232" s="11">
        <f t="shared" si="9"/>
        <v>0.58469945355191255</v>
      </c>
      <c r="C232" s="11">
        <f t="shared" si="10"/>
        <v>0.41530054644808745</v>
      </c>
      <c r="D232" s="23">
        <f t="shared" si="11"/>
        <v>5.745616940205565</v>
      </c>
    </row>
    <row r="233" spans="1:4">
      <c r="A233" s="20">
        <v>215</v>
      </c>
      <c r="B233" s="11">
        <f t="shared" si="9"/>
        <v>0.58743169398907102</v>
      </c>
      <c r="C233" s="11">
        <f t="shared" si="10"/>
        <v>0.41256830601092898</v>
      </c>
      <c r="D233" s="23">
        <f t="shared" si="11"/>
        <v>5.7203433977391009</v>
      </c>
    </row>
    <row r="234" spans="1:4">
      <c r="A234" s="20">
        <v>216</v>
      </c>
      <c r="B234" s="11">
        <f t="shared" si="9"/>
        <v>0.5901639344262295</v>
      </c>
      <c r="C234" s="11">
        <f t="shared" si="10"/>
        <v>0.4098360655737705</v>
      </c>
      <c r="D234" s="23">
        <f t="shared" si="11"/>
        <v>5.6951459472002899</v>
      </c>
    </row>
    <row r="235" spans="1:4">
      <c r="A235" s="20">
        <v>217</v>
      </c>
      <c r="B235" s="11">
        <f t="shared" si="9"/>
        <v>0.59289617486338797</v>
      </c>
      <c r="C235" s="11">
        <f t="shared" si="10"/>
        <v>0.40710382513661203</v>
      </c>
      <c r="D235" s="23">
        <f t="shared" si="11"/>
        <v>5.6700228320293666</v>
      </c>
    </row>
    <row r="236" spans="1:4">
      <c r="A236" s="20">
        <v>218</v>
      </c>
      <c r="B236" s="11">
        <f t="shared" si="9"/>
        <v>0.59562841530054644</v>
      </c>
      <c r="C236" s="11">
        <f t="shared" si="10"/>
        <v>0.40437158469945356</v>
      </c>
      <c r="D236" s="23">
        <f t="shared" si="11"/>
        <v>5.6449723078941147</v>
      </c>
    </row>
    <row r="237" spans="1:4">
      <c r="A237" s="20">
        <v>219</v>
      </c>
      <c r="B237" s="11">
        <f t="shared" si="9"/>
        <v>0.59836065573770492</v>
      </c>
      <c r="C237" s="11">
        <f t="shared" si="10"/>
        <v>0.40163934426229508</v>
      </c>
      <c r="D237" s="23">
        <f t="shared" si="11"/>
        <v>5.6199926420604118</v>
      </c>
    </row>
    <row r="238" spans="1:4">
      <c r="A238" s="20">
        <v>220</v>
      </c>
      <c r="B238" s="11">
        <f t="shared" si="9"/>
        <v>0.60109289617486339</v>
      </c>
      <c r="C238" s="11">
        <f t="shared" si="10"/>
        <v>0.39890710382513661</v>
      </c>
      <c r="D238" s="23">
        <f t="shared" si="11"/>
        <v>5.5950821127665407</v>
      </c>
    </row>
    <row r="239" spans="1:4">
      <c r="A239" s="20">
        <v>221</v>
      </c>
      <c r="B239" s="11">
        <f t="shared" si="9"/>
        <v>0.60382513661202186</v>
      </c>
      <c r="C239" s="11">
        <f t="shared" si="10"/>
        <v>0.39617486338797814</v>
      </c>
      <c r="D239" s="23">
        <f t="shared" si="11"/>
        <v>5.5702390086007094</v>
      </c>
    </row>
    <row r="240" spans="1:4">
      <c r="A240" s="20">
        <v>222</v>
      </c>
      <c r="B240" s="11">
        <f t="shared" si="9"/>
        <v>0.60655737704918034</v>
      </c>
      <c r="C240" s="11">
        <f t="shared" si="10"/>
        <v>0.39344262295081966</v>
      </c>
      <c r="D240" s="23">
        <f t="shared" si="11"/>
        <v>5.5454616278811795</v>
      </c>
    </row>
    <row r="241" spans="1:4">
      <c r="A241" s="20">
        <v>223</v>
      </c>
      <c r="B241" s="11">
        <f t="shared" si="9"/>
        <v>0.60928961748633881</v>
      </c>
      <c r="C241" s="11">
        <f t="shared" si="10"/>
        <v>0.39071038251366119</v>
      </c>
      <c r="D241" s="23">
        <f t="shared" si="11"/>
        <v>5.5207482780384742</v>
      </c>
    </row>
    <row r="242" spans="1:4">
      <c r="A242" s="20">
        <v>224</v>
      </c>
      <c r="B242" s="11">
        <f t="shared" si="9"/>
        <v>0.61202185792349728</v>
      </c>
      <c r="C242" s="11">
        <f t="shared" si="10"/>
        <v>0.38797814207650272</v>
      </c>
      <c r="D242" s="23">
        <f t="shared" si="11"/>
        <v>5.4960972749990509</v>
      </c>
    </row>
    <row r="243" spans="1:4">
      <c r="A243" s="20">
        <v>225</v>
      </c>
      <c r="B243" s="11">
        <f t="shared" si="9"/>
        <v>0.61475409836065575</v>
      </c>
      <c r="C243" s="11">
        <f t="shared" si="10"/>
        <v>0.38524590163934425</v>
      </c>
      <c r="D243" s="23">
        <f t="shared" si="11"/>
        <v>5.471506942569893</v>
      </c>
    </row>
    <row r="244" spans="1:4">
      <c r="A244" s="20">
        <v>226</v>
      </c>
      <c r="B244" s="11">
        <f t="shared" si="9"/>
        <v>0.61748633879781423</v>
      </c>
      <c r="C244" s="11">
        <f t="shared" si="10"/>
        <v>0.38251366120218577</v>
      </c>
      <c r="D244" s="23">
        <f t="shared" si="11"/>
        <v>5.4469756118234001</v>
      </c>
    </row>
    <row r="245" spans="1:4">
      <c r="A245" s="20">
        <v>227</v>
      </c>
      <c r="B245" s="11">
        <f t="shared" si="9"/>
        <v>0.6202185792349727</v>
      </c>
      <c r="C245" s="11">
        <f t="shared" si="10"/>
        <v>0.3797814207650273</v>
      </c>
      <c r="D245" s="23">
        <f t="shared" si="11"/>
        <v>5.4225016204820227</v>
      </c>
    </row>
    <row r="246" spans="1:4">
      <c r="A246" s="20">
        <v>228</v>
      </c>
      <c r="B246" s="11">
        <f t="shared" si="9"/>
        <v>0.62295081967213117</v>
      </c>
      <c r="C246" s="11">
        <f t="shared" si="10"/>
        <v>0.37704918032786883</v>
      </c>
      <c r="D246" s="23">
        <f t="shared" si="11"/>
        <v>5.3980833123020089</v>
      </c>
    </row>
    <row r="247" spans="1:4">
      <c r="A247" s="20">
        <v>229</v>
      </c>
      <c r="B247" s="11">
        <f t="shared" si="9"/>
        <v>0.62568306010928965</v>
      </c>
      <c r="C247" s="11">
        <f t="shared" si="10"/>
        <v>0.37431693989071035</v>
      </c>
      <c r="D247" s="23">
        <f t="shared" si="11"/>
        <v>5.3737190364556566</v>
      </c>
    </row>
    <row r="248" spans="1:4">
      <c r="A248" s="20">
        <v>230</v>
      </c>
      <c r="B248" s="11">
        <f t="shared" si="9"/>
        <v>0.62841530054644812</v>
      </c>
      <c r="C248" s="11">
        <f t="shared" si="10"/>
        <v>0.37158469945355188</v>
      </c>
      <c r="D248" s="23">
        <f t="shared" si="11"/>
        <v>5.3494071469114788</v>
      </c>
    </row>
    <row r="249" spans="1:4">
      <c r="A249" s="20">
        <v>231</v>
      </c>
      <c r="B249" s="11">
        <f t="shared" si="9"/>
        <v>0.63114754098360659</v>
      </c>
      <c r="C249" s="11">
        <f t="shared" si="10"/>
        <v>0.36885245901639341</v>
      </c>
      <c r="D249" s="23">
        <f t="shared" si="11"/>
        <v>5.325146001811599</v>
      </c>
    </row>
    <row r="250" spans="1:4">
      <c r="A250" s="20">
        <v>232</v>
      </c>
      <c r="B250" s="11">
        <f t="shared" si="9"/>
        <v>0.63387978142076506</v>
      </c>
      <c r="C250" s="11">
        <f t="shared" si="10"/>
        <v>0.36612021857923494</v>
      </c>
      <c r="D250" s="23">
        <f t="shared" si="11"/>
        <v>5.3009339628457788</v>
      </c>
    </row>
    <row r="251" spans="1:4">
      <c r="A251" s="20">
        <v>233</v>
      </c>
      <c r="B251" s="11">
        <f t="shared" si="9"/>
        <v>0.63661202185792354</v>
      </c>
      <c r="C251" s="11">
        <f t="shared" si="10"/>
        <v>0.36338797814207646</v>
      </c>
      <c r="D251" s="23">
        <f t="shared" si="11"/>
        <v>5.2767693946213843</v>
      </c>
    </row>
    <row r="252" spans="1:4">
      <c r="A252" s="20">
        <v>234</v>
      </c>
      <c r="B252" s="11">
        <f t="shared" si="9"/>
        <v>0.63934426229508201</v>
      </c>
      <c r="C252" s="11">
        <f t="shared" si="10"/>
        <v>0.36065573770491799</v>
      </c>
      <c r="D252" s="23">
        <f t="shared" si="11"/>
        <v>5.2526506640286188</v>
      </c>
    </row>
    <row r="253" spans="1:4">
      <c r="A253" s="20">
        <v>235</v>
      </c>
      <c r="B253" s="11">
        <f t="shared" si="9"/>
        <v>0.64207650273224048</v>
      </c>
      <c r="C253" s="11">
        <f t="shared" si="10"/>
        <v>0.35792349726775952</v>
      </c>
      <c r="D253" s="23">
        <f t="shared" si="11"/>
        <v>5.2285761396003361</v>
      </c>
    </row>
    <row r="254" spans="1:4">
      <c r="A254" s="20">
        <v>236</v>
      </c>
      <c r="B254" s="11">
        <f t="shared" si="9"/>
        <v>0.64480874316939896</v>
      </c>
      <c r="C254" s="11">
        <f t="shared" si="10"/>
        <v>0.35519125683060104</v>
      </c>
      <c r="D254" s="23">
        <f t="shared" si="11"/>
        <v>5.2045441908657049</v>
      </c>
    </row>
    <row r="255" spans="1:4">
      <c r="A255" s="20">
        <v>237</v>
      </c>
      <c r="B255" s="11">
        <f t="shared" si="9"/>
        <v>0.64754098360655743</v>
      </c>
      <c r="C255" s="11">
        <f t="shared" si="10"/>
        <v>0.35245901639344257</v>
      </c>
      <c r="D255" s="23">
        <f t="shared" si="11"/>
        <v>5.1805531876970043</v>
      </c>
    </row>
    <row r="256" spans="1:4">
      <c r="A256" s="20">
        <v>238</v>
      </c>
      <c r="B256" s="11">
        <f t="shared" si="9"/>
        <v>0.65027322404371579</v>
      </c>
      <c r="C256" s="11">
        <f t="shared" si="10"/>
        <v>0.34972677595628421</v>
      </c>
      <c r="D256" s="23">
        <f t="shared" si="11"/>
        <v>5.1566014996487572</v>
      </c>
    </row>
    <row r="257" spans="1:4">
      <c r="A257" s="20">
        <v>239</v>
      </c>
      <c r="B257" s="11">
        <f t="shared" si="9"/>
        <v>0.65300546448087426</v>
      </c>
      <c r="C257" s="11">
        <f t="shared" si="10"/>
        <v>0.34699453551912574</v>
      </c>
      <c r="D257" s="23">
        <f t="shared" si="11"/>
        <v>5.1326874952884571</v>
      </c>
    </row>
    <row r="258" spans="1:4">
      <c r="A258" s="20">
        <v>240</v>
      </c>
      <c r="B258" s="11">
        <f t="shared" si="9"/>
        <v>0.65573770491803274</v>
      </c>
      <c r="C258" s="11">
        <f t="shared" si="10"/>
        <v>0.34426229508196726</v>
      </c>
      <c r="D258" s="23">
        <f t="shared" si="11"/>
        <v>5.108809541518049</v>
      </c>
    </row>
    <row r="259" spans="1:4">
      <c r="A259" s="20">
        <v>241</v>
      </c>
      <c r="B259" s="11">
        <f t="shared" si="9"/>
        <v>0.65846994535519121</v>
      </c>
      <c r="C259" s="11">
        <f t="shared" si="10"/>
        <v>0.34153005464480879</v>
      </c>
      <c r="D259" s="23">
        <f t="shared" si="11"/>
        <v>5.0849660028853192</v>
      </c>
    </row>
    <row r="260" spans="1:4">
      <c r="A260" s="20">
        <v>242</v>
      </c>
      <c r="B260" s="11">
        <f t="shared" si="9"/>
        <v>0.66120218579234968</v>
      </c>
      <c r="C260" s="11">
        <f t="shared" si="10"/>
        <v>0.33879781420765032</v>
      </c>
      <c r="D260" s="23">
        <f t="shared" si="11"/>
        <v>5.0611552408843483</v>
      </c>
    </row>
    <row r="261" spans="1:4">
      <c r="A261" s="20">
        <v>243</v>
      </c>
      <c r="B261" s="11">
        <f t="shared" si="9"/>
        <v>0.66393442622950816</v>
      </c>
      <c r="C261" s="11">
        <f t="shared" si="10"/>
        <v>0.33606557377049184</v>
      </c>
      <c r="D261" s="23">
        <f t="shared" si="11"/>
        <v>5.0373756132440768</v>
      </c>
    </row>
    <row r="262" spans="1:4">
      <c r="A262" s="20">
        <v>244</v>
      </c>
      <c r="B262" s="11">
        <f t="shared" si="9"/>
        <v>0.66666666666666663</v>
      </c>
      <c r="C262" s="11">
        <f t="shared" si="10"/>
        <v>0.33333333333333337</v>
      </c>
      <c r="D262" s="23">
        <f t="shared" si="11"/>
        <v>5.0136254732040744</v>
      </c>
    </row>
    <row r="263" spans="1:4">
      <c r="A263" s="20">
        <v>245</v>
      </c>
      <c r="B263" s="11">
        <f t="shared" si="9"/>
        <v>0.6693989071038251</v>
      </c>
      <c r="C263" s="11">
        <f t="shared" si="10"/>
        <v>0.3306010928961749</v>
      </c>
      <c r="D263" s="23">
        <f t="shared" si="11"/>
        <v>4.9899031687765198</v>
      </c>
    </row>
    <row r="264" spans="1:4">
      <c r="A264" s="20">
        <v>246</v>
      </c>
      <c r="B264" s="11">
        <f t="shared" si="9"/>
        <v>0.67213114754098358</v>
      </c>
      <c r="C264" s="11">
        <f t="shared" si="10"/>
        <v>0.32786885245901642</v>
      </c>
      <c r="D264" s="23">
        <f t="shared" si="11"/>
        <v>4.9662070419933508</v>
      </c>
    </row>
    <row r="265" spans="1:4">
      <c r="A265" s="20">
        <v>247</v>
      </c>
      <c r="B265" s="11">
        <f t="shared" si="9"/>
        <v>0.67486338797814205</v>
      </c>
      <c r="C265" s="11">
        <f t="shared" si="10"/>
        <v>0.32513661202185795</v>
      </c>
      <c r="D265" s="23">
        <f t="shared" si="11"/>
        <v>4.9425354281375258</v>
      </c>
    </row>
    <row r="266" spans="1:4">
      <c r="A266" s="20">
        <v>248</v>
      </c>
      <c r="B266" s="11">
        <f t="shared" si="9"/>
        <v>0.67759562841530052</v>
      </c>
      <c r="C266" s="11">
        <f t="shared" si="10"/>
        <v>0.32240437158469948</v>
      </c>
      <c r="D266" s="23">
        <f t="shared" si="11"/>
        <v>4.9188866549572756</v>
      </c>
    </row>
    <row r="267" spans="1:4">
      <c r="A267" s="20">
        <v>249</v>
      </c>
      <c r="B267" s="11">
        <f t="shared" si="9"/>
        <v>0.68032786885245899</v>
      </c>
      <c r="C267" s="11">
        <f t="shared" si="10"/>
        <v>0.31967213114754101</v>
      </c>
      <c r="D267" s="23">
        <f t="shared" si="11"/>
        <v>4.8952590418621638</v>
      </c>
    </row>
    <row r="268" spans="1:4">
      <c r="A268" s="20">
        <v>250</v>
      </c>
      <c r="B268" s="11">
        <f t="shared" si="9"/>
        <v>0.68306010928961747</v>
      </c>
      <c r="C268" s="11">
        <f t="shared" si="10"/>
        <v>0.31693989071038253</v>
      </c>
      <c r="D268" s="23">
        <f t="shared" si="11"/>
        <v>4.8716508990997305</v>
      </c>
    </row>
    <row r="269" spans="1:4">
      <c r="A269" s="20">
        <v>251</v>
      </c>
      <c r="B269" s="11">
        <f t="shared" si="9"/>
        <v>0.68579234972677594</v>
      </c>
      <c r="C269" s="11">
        <f t="shared" si="10"/>
        <v>0.31420765027322406</v>
      </c>
      <c r="D269" s="23">
        <f t="shared" si="11"/>
        <v>4.8480605269114374</v>
      </c>
    </row>
    <row r="270" spans="1:4">
      <c r="A270" s="20">
        <v>252</v>
      </c>
      <c r="B270" s="11">
        <f t="shared" si="9"/>
        <v>0.68852459016393441</v>
      </c>
      <c r="C270" s="11">
        <f t="shared" si="10"/>
        <v>0.31147540983606559</v>
      </c>
      <c r="D270" s="23">
        <f t="shared" si="11"/>
        <v>4.824486214666547</v>
      </c>
    </row>
    <row r="271" spans="1:4">
      <c r="A271" s="20">
        <v>253</v>
      </c>
      <c r="B271" s="11">
        <f t="shared" si="9"/>
        <v>0.69125683060109289</v>
      </c>
      <c r="C271" s="11">
        <f t="shared" si="10"/>
        <v>0.30874316939890711</v>
      </c>
      <c r="D271" s="23">
        <f t="shared" si="11"/>
        <v>4.800926239972509</v>
      </c>
    </row>
    <row r="272" spans="1:4">
      <c r="A272" s="20">
        <v>254</v>
      </c>
      <c r="B272" s="11">
        <f t="shared" si="9"/>
        <v>0.69398907103825136</v>
      </c>
      <c r="C272" s="11">
        <f t="shared" si="10"/>
        <v>0.30601092896174864</v>
      </c>
      <c r="D272" s="23">
        <f t="shared" si="11"/>
        <v>4.7773788677603832</v>
      </c>
    </row>
    <row r="273" spans="1:4">
      <c r="A273" s="20">
        <v>255</v>
      </c>
      <c r="B273" s="11">
        <f t="shared" si="9"/>
        <v>0.69672131147540983</v>
      </c>
      <c r="C273" s="11">
        <f t="shared" si="10"/>
        <v>0.30327868852459017</v>
      </c>
      <c r="D273" s="23">
        <f t="shared" si="11"/>
        <v>4.7538423493436754</v>
      </c>
    </row>
    <row r="274" spans="1:4">
      <c r="A274" s="20">
        <v>256</v>
      </c>
      <c r="B274" s="11">
        <f t="shared" si="9"/>
        <v>0.69945355191256831</v>
      </c>
      <c r="C274" s="11">
        <f t="shared" si="10"/>
        <v>0.30054644808743169</v>
      </c>
      <c r="D274" s="23">
        <f t="shared" si="11"/>
        <v>4.7303149214489686</v>
      </c>
    </row>
    <row r="275" spans="1:4">
      <c r="A275" s="20">
        <v>257</v>
      </c>
      <c r="B275" s="11">
        <f t="shared" si="9"/>
        <v>0.70218579234972678</v>
      </c>
      <c r="C275" s="11">
        <f t="shared" si="10"/>
        <v>0.29781420765027322</v>
      </c>
      <c r="D275" s="23">
        <f t="shared" si="11"/>
        <v>4.7067948052165551</v>
      </c>
    </row>
    <row r="276" spans="1:4">
      <c r="A276" s="20">
        <v>258</v>
      </c>
      <c r="B276" s="11">
        <f t="shared" ref="B276:B339" si="12">A276/366</f>
        <v>0.70491803278688525</v>
      </c>
      <c r="C276" s="11">
        <f t="shared" ref="C276:C339" si="13">1-B276</f>
        <v>0.29508196721311475</v>
      </c>
      <c r="D276" s="23">
        <f t="shared" ref="D276:D339" si="14">$B$7*(((1-C276)^(-$B$5)-1)/$B$5)^(1/$B$6)</f>
        <v>4.6832802051692406</v>
      </c>
    </row>
    <row r="277" spans="1:4">
      <c r="A277" s="20">
        <v>259</v>
      </c>
      <c r="B277" s="11">
        <f t="shared" si="12"/>
        <v>0.70765027322404372</v>
      </c>
      <c r="C277" s="11">
        <f t="shared" si="13"/>
        <v>0.29234972677595628</v>
      </c>
      <c r="D277" s="23">
        <f t="shared" si="14"/>
        <v>4.6597693081473386</v>
      </c>
    </row>
    <row r="278" spans="1:4">
      <c r="A278" s="20">
        <v>260</v>
      </c>
      <c r="B278" s="11">
        <f t="shared" si="12"/>
        <v>0.7103825136612022</v>
      </c>
      <c r="C278" s="11">
        <f t="shared" si="13"/>
        <v>0.2896174863387978</v>
      </c>
      <c r="D278" s="23">
        <f t="shared" si="14"/>
        <v>4.6362602822077967</v>
      </c>
    </row>
    <row r="279" spans="1:4">
      <c r="A279" s="20">
        <v>261</v>
      </c>
      <c r="B279" s="11">
        <f t="shared" si="12"/>
        <v>0.71311475409836067</v>
      </c>
      <c r="C279" s="11">
        <f t="shared" si="13"/>
        <v>0.28688524590163933</v>
      </c>
      <c r="D279" s="23">
        <f t="shared" si="14"/>
        <v>4.6127512754852456</v>
      </c>
    </row>
    <row r="280" spans="1:4">
      <c r="A280" s="20">
        <v>262</v>
      </c>
      <c r="B280" s="11">
        <f t="shared" si="12"/>
        <v>0.71584699453551914</v>
      </c>
      <c r="C280" s="11">
        <f t="shared" si="13"/>
        <v>0.28415300546448086</v>
      </c>
      <c r="D280" s="23">
        <f t="shared" si="14"/>
        <v>4.5892404150126378</v>
      </c>
    </row>
    <row r="281" spans="1:4">
      <c r="A281" s="20">
        <v>263</v>
      </c>
      <c r="B281" s="11">
        <f t="shared" si="12"/>
        <v>0.71857923497267762</v>
      </c>
      <c r="C281" s="11">
        <f t="shared" si="13"/>
        <v>0.28142076502732238</v>
      </c>
      <c r="D281" s="23">
        <f t="shared" si="14"/>
        <v>4.5657258054990173</v>
      </c>
    </row>
    <row r="282" spans="1:4">
      <c r="A282" s="20">
        <v>264</v>
      </c>
      <c r="B282" s="11">
        <f t="shared" si="12"/>
        <v>0.72131147540983609</v>
      </c>
      <c r="C282" s="11">
        <f t="shared" si="13"/>
        <v>0.27868852459016391</v>
      </c>
      <c r="D282" s="23">
        <f t="shared" si="14"/>
        <v>4.5422055280617801</v>
      </c>
    </row>
    <row r="283" spans="1:4">
      <c r="A283" s="20">
        <v>265</v>
      </c>
      <c r="B283" s="11">
        <f t="shared" si="12"/>
        <v>0.72404371584699456</v>
      </c>
      <c r="C283" s="11">
        <f t="shared" si="13"/>
        <v>0.27595628415300544</v>
      </c>
      <c r="D283" s="23">
        <f t="shared" si="14"/>
        <v>4.5186776389106456</v>
      </c>
    </row>
    <row r="284" spans="1:4">
      <c r="A284" s="20">
        <v>266</v>
      </c>
      <c r="B284" s="11">
        <f t="shared" si="12"/>
        <v>0.72677595628415304</v>
      </c>
      <c r="C284" s="11">
        <f t="shared" si="13"/>
        <v>0.27322404371584696</v>
      </c>
      <c r="D284" s="23">
        <f t="shared" si="14"/>
        <v>4.4951401679803649</v>
      </c>
    </row>
    <row r="285" spans="1:4">
      <c r="A285" s="20">
        <v>267</v>
      </c>
      <c r="B285" s="11">
        <f t="shared" si="12"/>
        <v>0.72950819672131151</v>
      </c>
      <c r="C285" s="11">
        <f t="shared" si="13"/>
        <v>0.27049180327868849</v>
      </c>
      <c r="D285" s="23">
        <f t="shared" si="14"/>
        <v>4.4715911175090151</v>
      </c>
    </row>
    <row r="286" spans="1:4">
      <c r="A286" s="20">
        <v>268</v>
      </c>
      <c r="B286" s="11">
        <f t="shared" si="12"/>
        <v>0.73224043715846998</v>
      </c>
      <c r="C286" s="11">
        <f t="shared" si="13"/>
        <v>0.26775956284153002</v>
      </c>
      <c r="D286" s="23">
        <f t="shared" si="14"/>
        <v>4.448028460558505</v>
      </c>
    </row>
    <row r="287" spans="1:4">
      <c r="A287" s="20">
        <v>269</v>
      </c>
      <c r="B287" s="11">
        <f t="shared" si="12"/>
        <v>0.73497267759562845</v>
      </c>
      <c r="C287" s="11">
        <f t="shared" si="13"/>
        <v>0.26502732240437155</v>
      </c>
      <c r="D287" s="23">
        <f t="shared" si="14"/>
        <v>4.4244501394737235</v>
      </c>
    </row>
    <row r="288" spans="1:4">
      <c r="A288" s="20">
        <v>270</v>
      </c>
      <c r="B288" s="11">
        <f t="shared" si="12"/>
        <v>0.73770491803278693</v>
      </c>
      <c r="C288" s="11">
        <f t="shared" si="13"/>
        <v>0.26229508196721307</v>
      </c>
      <c r="D288" s="23">
        <f t="shared" si="14"/>
        <v>4.4008540642764702</v>
      </c>
    </row>
    <row r="289" spans="1:4">
      <c r="A289" s="20">
        <v>271</v>
      </c>
      <c r="B289" s="11">
        <f t="shared" si="12"/>
        <v>0.7404371584699454</v>
      </c>
      <c r="C289" s="11">
        <f t="shared" si="13"/>
        <v>0.2595628415300546</v>
      </c>
      <c r="D289" s="23">
        <f t="shared" si="14"/>
        <v>4.3772381109901222</v>
      </c>
    </row>
    <row r="290" spans="1:4">
      <c r="A290" s="20">
        <v>272</v>
      </c>
      <c r="B290" s="11">
        <f t="shared" si="12"/>
        <v>0.74316939890710387</v>
      </c>
      <c r="C290" s="11">
        <f t="shared" si="13"/>
        <v>0.25683060109289613</v>
      </c>
      <c r="D290" s="23">
        <f t="shared" si="14"/>
        <v>4.3536001198906309</v>
      </c>
    </row>
    <row r="291" spans="1:4">
      <c r="A291" s="20">
        <v>273</v>
      </c>
      <c r="B291" s="11">
        <f t="shared" si="12"/>
        <v>0.74590163934426235</v>
      </c>
      <c r="C291" s="11">
        <f t="shared" si="13"/>
        <v>0.25409836065573765</v>
      </c>
      <c r="D291" s="23">
        <f t="shared" si="14"/>
        <v>4.3299378936792019</v>
      </c>
    </row>
    <row r="292" spans="1:4">
      <c r="A292" s="20">
        <v>274</v>
      </c>
      <c r="B292" s="11">
        <f t="shared" si="12"/>
        <v>0.74863387978142082</v>
      </c>
      <c r="C292" s="11">
        <f t="shared" si="13"/>
        <v>0.25136612021857918</v>
      </c>
      <c r="D292" s="23">
        <f t="shared" si="14"/>
        <v>4.3062491955716373</v>
      </c>
    </row>
    <row r="293" spans="1:4">
      <c r="A293" s="20">
        <v>275</v>
      </c>
      <c r="B293" s="11">
        <f t="shared" si="12"/>
        <v>0.75136612021857918</v>
      </c>
      <c r="C293" s="11">
        <f t="shared" si="13"/>
        <v>0.24863387978142082</v>
      </c>
      <c r="D293" s="23">
        <f t="shared" si="14"/>
        <v>4.2825317472989868</v>
      </c>
    </row>
    <row r="294" spans="1:4">
      <c r="A294" s="20">
        <v>276</v>
      </c>
      <c r="B294" s="11">
        <f t="shared" si="12"/>
        <v>0.75409836065573765</v>
      </c>
      <c r="C294" s="11">
        <f t="shared" si="13"/>
        <v>0.24590163934426235</v>
      </c>
      <c r="D294" s="23">
        <f t="shared" si="14"/>
        <v>4.2587832270137671</v>
      </c>
    </row>
    <row r="295" spans="1:4">
      <c r="A295" s="20">
        <v>277</v>
      </c>
      <c r="B295" s="11">
        <f t="shared" si="12"/>
        <v>0.75683060109289613</v>
      </c>
      <c r="C295" s="11">
        <f t="shared" si="13"/>
        <v>0.24316939890710387</v>
      </c>
      <c r="D295" s="23">
        <f t="shared" si="14"/>
        <v>4.2350012670955657</v>
      </c>
    </row>
    <row r="296" spans="1:4">
      <c r="A296" s="20">
        <v>278</v>
      </c>
      <c r="B296" s="11">
        <f t="shared" si="12"/>
        <v>0.7595628415300546</v>
      </c>
      <c r="C296" s="11">
        <f t="shared" si="13"/>
        <v>0.2404371584699454</v>
      </c>
      <c r="D296" s="23">
        <f t="shared" si="14"/>
        <v>4.2111834518494051</v>
      </c>
    </row>
    <row r="297" spans="1:4">
      <c r="A297" s="20">
        <v>279</v>
      </c>
      <c r="B297" s="11">
        <f t="shared" si="12"/>
        <v>0.76229508196721307</v>
      </c>
      <c r="C297" s="11">
        <f t="shared" si="13"/>
        <v>0.23770491803278693</v>
      </c>
      <c r="D297" s="23">
        <f t="shared" si="14"/>
        <v>4.1873273150897576</v>
      </c>
    </row>
    <row r="298" spans="1:4">
      <c r="A298" s="20">
        <v>280</v>
      </c>
      <c r="B298" s="11">
        <f t="shared" si="12"/>
        <v>0.76502732240437155</v>
      </c>
      <c r="C298" s="11">
        <f t="shared" si="13"/>
        <v>0.23497267759562845</v>
      </c>
      <c r="D298" s="23">
        <f t="shared" si="14"/>
        <v>4.1634303376025157</v>
      </c>
    </row>
    <row r="299" spans="1:4">
      <c r="A299" s="20">
        <v>281</v>
      </c>
      <c r="B299" s="11">
        <f t="shared" si="12"/>
        <v>0.76775956284153002</v>
      </c>
      <c r="C299" s="11">
        <f t="shared" si="13"/>
        <v>0.23224043715846998</v>
      </c>
      <c r="D299" s="23">
        <f t="shared" si="14"/>
        <v>4.1394899444766855</v>
      </c>
    </row>
    <row r="300" spans="1:4">
      <c r="A300" s="20">
        <v>282</v>
      </c>
      <c r="B300" s="11">
        <f t="shared" si="12"/>
        <v>0.77049180327868849</v>
      </c>
      <c r="C300" s="11">
        <f t="shared" si="13"/>
        <v>0.22950819672131151</v>
      </c>
      <c r="D300" s="23">
        <f t="shared" si="14"/>
        <v>4.1155035022968942</v>
      </c>
    </row>
    <row r="301" spans="1:4">
      <c r="A301" s="20">
        <v>283</v>
      </c>
      <c r="B301" s="11">
        <f t="shared" si="12"/>
        <v>0.77322404371584696</v>
      </c>
      <c r="C301" s="11">
        <f t="shared" si="13"/>
        <v>0.22677595628415304</v>
      </c>
      <c r="D301" s="23">
        <f t="shared" si="14"/>
        <v>4.0914683161870888</v>
      </c>
    </row>
    <row r="302" spans="1:4">
      <c r="A302" s="20">
        <v>284</v>
      </c>
      <c r="B302" s="11">
        <f t="shared" si="12"/>
        <v>0.77595628415300544</v>
      </c>
      <c r="C302" s="11">
        <f t="shared" si="13"/>
        <v>0.22404371584699456</v>
      </c>
      <c r="D302" s="23">
        <f t="shared" si="14"/>
        <v>4.0673816266950826</v>
      </c>
    </row>
    <row r="303" spans="1:4">
      <c r="A303" s="20">
        <v>285</v>
      </c>
      <c r="B303" s="11">
        <f t="shared" si="12"/>
        <v>0.77868852459016391</v>
      </c>
      <c r="C303" s="11">
        <f t="shared" si="13"/>
        <v>0.22131147540983609</v>
      </c>
      <c r="D303" s="23">
        <f t="shared" si="14"/>
        <v>4.043240606506715</v>
      </c>
    </row>
    <row r="304" spans="1:4">
      <c r="A304" s="20">
        <v>286</v>
      </c>
      <c r="B304" s="11">
        <f t="shared" si="12"/>
        <v>0.78142076502732238</v>
      </c>
      <c r="C304" s="11">
        <f t="shared" si="13"/>
        <v>0.21857923497267762</v>
      </c>
      <c r="D304" s="23">
        <f t="shared" si="14"/>
        <v>4.019042356977482</v>
      </c>
    </row>
    <row r="305" spans="1:4">
      <c r="A305" s="20">
        <v>287</v>
      </c>
      <c r="B305" s="11">
        <f t="shared" si="12"/>
        <v>0.78415300546448086</v>
      </c>
      <c r="C305" s="11">
        <f t="shared" si="13"/>
        <v>0.21584699453551914</v>
      </c>
      <c r="D305" s="23">
        <f t="shared" si="14"/>
        <v>3.9947839044685169</v>
      </c>
    </row>
    <row r="306" spans="1:4">
      <c r="A306" s="20">
        <v>288</v>
      </c>
      <c r="B306" s="11">
        <f t="shared" si="12"/>
        <v>0.78688524590163933</v>
      </c>
      <c r="C306" s="11">
        <f t="shared" si="13"/>
        <v>0.21311475409836067</v>
      </c>
      <c r="D306" s="23">
        <f t="shared" si="14"/>
        <v>3.9704621964726514</v>
      </c>
    </row>
    <row r="307" spans="1:4">
      <c r="A307" s="20">
        <v>289</v>
      </c>
      <c r="B307" s="11">
        <f t="shared" si="12"/>
        <v>0.7896174863387978</v>
      </c>
      <c r="C307" s="11">
        <f t="shared" si="13"/>
        <v>0.2103825136612022</v>
      </c>
      <c r="D307" s="23">
        <f t="shared" si="14"/>
        <v>3.946074097515087</v>
      </c>
    </row>
    <row r="308" spans="1:4">
      <c r="A308" s="20">
        <v>290</v>
      </c>
      <c r="B308" s="11">
        <f t="shared" si="12"/>
        <v>0.79234972677595628</v>
      </c>
      <c r="C308" s="11">
        <f t="shared" si="13"/>
        <v>0.20765027322404372</v>
      </c>
      <c r="D308" s="23">
        <f t="shared" si="14"/>
        <v>3.9216163848118772</v>
      </c>
    </row>
    <row r="309" spans="1:4">
      <c r="A309" s="20">
        <v>291</v>
      </c>
      <c r="B309" s="11">
        <f t="shared" si="12"/>
        <v>0.79508196721311475</v>
      </c>
      <c r="C309" s="11">
        <f t="shared" si="13"/>
        <v>0.20491803278688525</v>
      </c>
      <c r="D309" s="23">
        <f t="shared" si="14"/>
        <v>3.8970857436679371</v>
      </c>
    </row>
    <row r="310" spans="1:4">
      <c r="A310" s="20">
        <v>292</v>
      </c>
      <c r="B310" s="11">
        <f t="shared" si="12"/>
        <v>0.79781420765027322</v>
      </c>
      <c r="C310" s="11">
        <f t="shared" si="13"/>
        <v>0.20218579234972678</v>
      </c>
      <c r="D310" s="23">
        <f t="shared" si="14"/>
        <v>3.8724787625946613</v>
      </c>
    </row>
    <row r="311" spans="1:4">
      <c r="A311" s="20">
        <v>293</v>
      </c>
      <c r="B311" s="11">
        <f t="shared" si="12"/>
        <v>0.80054644808743169</v>
      </c>
      <c r="C311" s="11">
        <f t="shared" si="13"/>
        <v>0.19945355191256831</v>
      </c>
      <c r="D311" s="23">
        <f t="shared" si="14"/>
        <v>3.8477919281254569</v>
      </c>
    </row>
    <row r="312" spans="1:4">
      <c r="A312" s="20">
        <v>294</v>
      </c>
      <c r="B312" s="11">
        <f t="shared" si="12"/>
        <v>0.80327868852459017</v>
      </c>
      <c r="C312" s="11">
        <f t="shared" si="13"/>
        <v>0.19672131147540983</v>
      </c>
      <c r="D312" s="23">
        <f t="shared" si="14"/>
        <v>3.8230216193055195</v>
      </c>
    </row>
    <row r="313" spans="1:4">
      <c r="A313" s="20">
        <v>295</v>
      </c>
      <c r="B313" s="11">
        <f t="shared" si="12"/>
        <v>0.80601092896174864</v>
      </c>
      <c r="C313" s="11">
        <f t="shared" si="13"/>
        <v>0.19398907103825136</v>
      </c>
      <c r="D313" s="23">
        <f t="shared" si="14"/>
        <v>3.7981641018299346</v>
      </c>
    </row>
    <row r="314" spans="1:4">
      <c r="A314" s="20">
        <v>296</v>
      </c>
      <c r="B314" s="11">
        <f t="shared" si="12"/>
        <v>0.80874316939890711</v>
      </c>
      <c r="C314" s="11">
        <f t="shared" si="13"/>
        <v>0.19125683060109289</v>
      </c>
      <c r="D314" s="23">
        <f t="shared" si="14"/>
        <v>3.773215521801828</v>
      </c>
    </row>
    <row r="315" spans="1:4">
      <c r="A315" s="20">
        <v>297</v>
      </c>
      <c r="B315" s="11">
        <f t="shared" si="12"/>
        <v>0.81147540983606559</v>
      </c>
      <c r="C315" s="11">
        <f t="shared" si="13"/>
        <v>0.18852459016393441</v>
      </c>
      <c r="D315" s="23">
        <f t="shared" si="14"/>
        <v>3.7481718990795199</v>
      </c>
    </row>
    <row r="316" spans="1:4">
      <c r="A316" s="20">
        <v>298</v>
      </c>
      <c r="B316" s="11">
        <f t="shared" si="12"/>
        <v>0.81420765027322406</v>
      </c>
      <c r="C316" s="11">
        <f t="shared" si="13"/>
        <v>0.18579234972677594</v>
      </c>
      <c r="D316" s="23">
        <f t="shared" si="14"/>
        <v>3.7230291201786927</v>
      </c>
    </row>
    <row r="317" spans="1:4">
      <c r="A317" s="20">
        <v>299</v>
      </c>
      <c r="B317" s="11">
        <f t="shared" si="12"/>
        <v>0.81693989071038253</v>
      </c>
      <c r="C317" s="11">
        <f t="shared" si="13"/>
        <v>0.18306010928961747</v>
      </c>
      <c r="D317" s="23">
        <f t="shared" si="14"/>
        <v>3.6977829306921834</v>
      </c>
    </row>
    <row r="318" spans="1:4">
      <c r="A318" s="20">
        <v>300</v>
      </c>
      <c r="B318" s="11">
        <f t="shared" si="12"/>
        <v>0.81967213114754101</v>
      </c>
      <c r="C318" s="11">
        <f t="shared" si="13"/>
        <v>0.18032786885245899</v>
      </c>
      <c r="D318" s="23">
        <f t="shared" si="14"/>
        <v>3.6724289271863397</v>
      </c>
    </row>
    <row r="319" spans="1:4">
      <c r="A319" s="20">
        <v>301</v>
      </c>
      <c r="B319" s="11">
        <f t="shared" si="12"/>
        <v>0.82240437158469948</v>
      </c>
      <c r="C319" s="11">
        <f t="shared" si="13"/>
        <v>0.17759562841530052</v>
      </c>
      <c r="D319" s="23">
        <f t="shared" si="14"/>
        <v>3.6469625485286898</v>
      </c>
    </row>
    <row r="320" spans="1:4">
      <c r="A320" s="20">
        <v>302</v>
      </c>
      <c r="B320" s="11">
        <f t="shared" si="12"/>
        <v>0.82513661202185795</v>
      </c>
      <c r="C320" s="11">
        <f t="shared" si="13"/>
        <v>0.17486338797814205</v>
      </c>
      <c r="D320" s="23">
        <f t="shared" si="14"/>
        <v>3.6213790665970156</v>
      </c>
    </row>
    <row r="321" spans="1:4">
      <c r="A321" s="20">
        <v>303</v>
      </c>
      <c r="B321" s="11">
        <f t="shared" si="12"/>
        <v>0.82786885245901642</v>
      </c>
      <c r="C321" s="11">
        <f t="shared" si="13"/>
        <v>0.17213114754098358</v>
      </c>
      <c r="D321" s="23">
        <f t="shared" si="14"/>
        <v>3.5956735763147436</v>
      </c>
    </row>
    <row r="322" spans="1:4">
      <c r="A322" s="20">
        <v>304</v>
      </c>
      <c r="B322" s="11">
        <f t="shared" si="12"/>
        <v>0.8306010928961749</v>
      </c>
      <c r="C322" s="11">
        <f t="shared" si="13"/>
        <v>0.1693989071038251</v>
      </c>
      <c r="D322" s="23">
        <f t="shared" si="14"/>
        <v>3.5698409849516852</v>
      </c>
    </row>
    <row r="323" spans="1:4">
      <c r="A323" s="20">
        <v>305</v>
      </c>
      <c r="B323" s="11">
        <f t="shared" si="12"/>
        <v>0.83333333333333337</v>
      </c>
      <c r="C323" s="11">
        <f t="shared" si="13"/>
        <v>0.16666666666666663</v>
      </c>
      <c r="D323" s="23">
        <f t="shared" si="14"/>
        <v>3.5438760006226122</v>
      </c>
    </row>
    <row r="324" spans="1:4">
      <c r="A324" s="20">
        <v>306</v>
      </c>
      <c r="B324" s="11">
        <f t="shared" si="12"/>
        <v>0.83606557377049184</v>
      </c>
      <c r="C324" s="11">
        <f t="shared" si="13"/>
        <v>0.16393442622950816</v>
      </c>
      <c r="D324" s="23">
        <f t="shared" si="14"/>
        <v>3.5177731199087074</v>
      </c>
    </row>
    <row r="325" spans="1:4">
      <c r="A325" s="20">
        <v>307</v>
      </c>
      <c r="B325" s="11">
        <f t="shared" si="12"/>
        <v>0.83879781420765032</v>
      </c>
      <c r="C325" s="11">
        <f t="shared" si="13"/>
        <v>0.16120218579234968</v>
      </c>
      <c r="D325" s="23">
        <f t="shared" si="14"/>
        <v>3.4915266145186559</v>
      </c>
    </row>
    <row r="326" spans="1:4">
      <c r="A326" s="20">
        <v>308</v>
      </c>
      <c r="B326" s="11">
        <f t="shared" si="12"/>
        <v>0.84153005464480879</v>
      </c>
      <c r="C326" s="11">
        <f t="shared" si="13"/>
        <v>0.15846994535519121</v>
      </c>
      <c r="D326" s="23">
        <f t="shared" si="14"/>
        <v>3.4651305168966036</v>
      </c>
    </row>
    <row r="327" spans="1:4">
      <c r="A327" s="20">
        <v>309</v>
      </c>
      <c r="B327" s="11">
        <f t="shared" si="12"/>
        <v>0.84426229508196726</v>
      </c>
      <c r="C327" s="11">
        <f t="shared" si="13"/>
        <v>0.15573770491803274</v>
      </c>
      <c r="D327" s="23">
        <f t="shared" si="14"/>
        <v>3.4385786046736162</v>
      </c>
    </row>
    <row r="328" spans="1:4">
      <c r="A328" s="20">
        <v>310</v>
      </c>
      <c r="B328" s="11">
        <f t="shared" si="12"/>
        <v>0.84699453551912574</v>
      </c>
      <c r="C328" s="11">
        <f t="shared" si="13"/>
        <v>0.15300546448087426</v>
      </c>
      <c r="D328" s="23">
        <f t="shared" si="14"/>
        <v>3.4118643838470448</v>
      </c>
    </row>
    <row r="329" spans="1:4">
      <c r="A329" s="20">
        <v>311</v>
      </c>
      <c r="B329" s="11">
        <f t="shared" si="12"/>
        <v>0.84972677595628421</v>
      </c>
      <c r="C329" s="11">
        <f t="shared" si="13"/>
        <v>0.15027322404371579</v>
      </c>
      <c r="D329" s="23">
        <f t="shared" si="14"/>
        <v>3.3849810705584651</v>
      </c>
    </row>
    <row r="330" spans="1:4">
      <c r="A330" s="20">
        <v>312</v>
      </c>
      <c r="B330" s="11">
        <f t="shared" si="12"/>
        <v>0.85245901639344257</v>
      </c>
      <c r="C330" s="11">
        <f t="shared" si="13"/>
        <v>0.14754098360655743</v>
      </c>
      <c r="D330" s="23">
        <f t="shared" si="14"/>
        <v>3.3579215713250803</v>
      </c>
    </row>
    <row r="331" spans="1:4">
      <c r="A331" s="20">
        <v>313</v>
      </c>
      <c r="B331" s="11">
        <f t="shared" si="12"/>
        <v>0.85519125683060104</v>
      </c>
      <c r="C331" s="11">
        <f t="shared" si="13"/>
        <v>0.14480874316939896</v>
      </c>
      <c r="D331" s="23">
        <f t="shared" si="14"/>
        <v>3.3306784615615164</v>
      </c>
    </row>
    <row r="332" spans="1:4">
      <c r="A332" s="20">
        <v>314</v>
      </c>
      <c r="B332" s="11">
        <f t="shared" si="12"/>
        <v>0.85792349726775952</v>
      </c>
      <c r="C332" s="11">
        <f t="shared" si="13"/>
        <v>0.14207650273224048</v>
      </c>
      <c r="D332" s="23">
        <f t="shared" si="14"/>
        <v>3.3032439622083456</v>
      </c>
    </row>
    <row r="333" spans="1:4">
      <c r="A333" s="20">
        <v>315</v>
      </c>
      <c r="B333" s="11">
        <f t="shared" si="12"/>
        <v>0.86065573770491799</v>
      </c>
      <c r="C333" s="11">
        <f t="shared" si="13"/>
        <v>0.13934426229508201</v>
      </c>
      <c r="D333" s="23">
        <f t="shared" si="14"/>
        <v>3.2756099142600039</v>
      </c>
    </row>
    <row r="334" spans="1:4">
      <c r="A334" s="20">
        <v>316</v>
      </c>
      <c r="B334" s="11">
        <f t="shared" si="12"/>
        <v>0.86338797814207646</v>
      </c>
      <c r="C334" s="11">
        <f t="shared" si="13"/>
        <v>0.13661202185792354</v>
      </c>
      <c r="D334" s="23">
        <f t="shared" si="14"/>
        <v>3.2477677509575935</v>
      </c>
    </row>
    <row r="335" spans="1:4">
      <c r="A335" s="20">
        <v>317</v>
      </c>
      <c r="B335" s="11">
        <f t="shared" si="12"/>
        <v>0.86612021857923494</v>
      </c>
      <c r="C335" s="11">
        <f t="shared" si="13"/>
        <v>0.13387978142076506</v>
      </c>
      <c r="D335" s="23">
        <f t="shared" si="14"/>
        <v>3.2197084673806393</v>
      </c>
    </row>
    <row r="336" spans="1:4">
      <c r="A336" s="20">
        <v>318</v>
      </c>
      <c r="B336" s="11">
        <f t="shared" si="12"/>
        <v>0.86885245901639341</v>
      </c>
      <c r="C336" s="11">
        <f t="shared" si="13"/>
        <v>0.13114754098360659</v>
      </c>
      <c r="D336" s="23">
        <f t="shared" si="14"/>
        <v>3.1914225871355342</v>
      </c>
    </row>
    <row r="337" spans="1:4">
      <c r="A337" s="20">
        <v>319</v>
      </c>
      <c r="B337" s="11">
        <f t="shared" si="12"/>
        <v>0.87158469945355188</v>
      </c>
      <c r="C337" s="11">
        <f t="shared" si="13"/>
        <v>0.12841530054644812</v>
      </c>
      <c r="D337" s="23">
        <f t="shared" si="14"/>
        <v>3.1629001257962006</v>
      </c>
    </row>
    <row r="338" spans="1:4">
      <c r="A338" s="20">
        <v>320</v>
      </c>
      <c r="B338" s="11">
        <f t="shared" si="12"/>
        <v>0.87431693989071035</v>
      </c>
      <c r="C338" s="11">
        <f t="shared" si="13"/>
        <v>0.12568306010928965</v>
      </c>
      <c r="D338" s="23">
        <f t="shared" si="14"/>
        <v>3.1341305507034951</v>
      </c>
    </row>
    <row r="339" spans="1:4">
      <c r="A339" s="20">
        <v>321</v>
      </c>
      <c r="B339" s="11">
        <f t="shared" si="12"/>
        <v>0.87704918032786883</v>
      </c>
      <c r="C339" s="11">
        <f t="shared" si="13"/>
        <v>0.12295081967213117</v>
      </c>
      <c r="D339" s="23">
        <f t="shared" si="14"/>
        <v>3.1051027366724857</v>
      </c>
    </row>
    <row r="340" spans="1:4">
      <c r="A340" s="20">
        <v>322</v>
      </c>
      <c r="B340" s="11">
        <f t="shared" ref="B340:B383" si="15">A340/366</f>
        <v>0.8797814207650273</v>
      </c>
      <c r="C340" s="11">
        <f t="shared" ref="C340:C383" si="16">1-B340</f>
        <v>0.1202185792349727</v>
      </c>
      <c r="D340" s="23">
        <f t="shared" ref="D340:D383" si="17">$B$7*(((1-C340)^(-$B$5)-1)/$B$5)^(1/$B$6)</f>
        <v>3.0758049170896582</v>
      </c>
    </row>
    <row r="341" spans="1:4">
      <c r="A341" s="20">
        <v>323</v>
      </c>
      <c r="B341" s="11">
        <f t="shared" si="15"/>
        <v>0.88251366120218577</v>
      </c>
      <c r="C341" s="11">
        <f t="shared" si="16"/>
        <v>0.11748633879781423</v>
      </c>
      <c r="D341" s="23">
        <f t="shared" si="17"/>
        <v>3.0462246298032398</v>
      </c>
    </row>
    <row r="342" spans="1:4">
      <c r="A342" s="20">
        <v>324</v>
      </c>
      <c r="B342" s="11">
        <f t="shared" si="15"/>
        <v>0.88524590163934425</v>
      </c>
      <c r="C342" s="11">
        <f t="shared" si="16"/>
        <v>0.11475409836065575</v>
      </c>
      <c r="D342" s="23">
        <f t="shared" si="17"/>
        <v>3.0163486571167626</v>
      </c>
    </row>
    <row r="343" spans="1:4">
      <c r="A343" s="20">
        <v>325</v>
      </c>
      <c r="B343" s="11">
        <f t="shared" si="15"/>
        <v>0.88797814207650272</v>
      </c>
      <c r="C343" s="11">
        <f t="shared" si="16"/>
        <v>0.11202185792349728</v>
      </c>
      <c r="D343" s="23">
        <f t="shared" si="17"/>
        <v>2.9861629590859642</v>
      </c>
    </row>
    <row r="344" spans="1:4">
      <c r="A344" s="20">
        <v>326</v>
      </c>
      <c r="B344" s="11">
        <f t="shared" si="15"/>
        <v>0.89071038251366119</v>
      </c>
      <c r="C344" s="11">
        <f t="shared" si="16"/>
        <v>0.10928961748633881</v>
      </c>
      <c r="D344" s="23">
        <f t="shared" si="17"/>
        <v>2.9556525991882658</v>
      </c>
    </row>
    <row r="345" spans="1:4">
      <c r="A345" s="20">
        <v>327</v>
      </c>
      <c r="B345" s="11">
        <f t="shared" si="15"/>
        <v>0.89344262295081966</v>
      </c>
      <c r="C345" s="11">
        <f t="shared" si="16"/>
        <v>0.10655737704918034</v>
      </c>
      <c r="D345" s="23">
        <f t="shared" si="17"/>
        <v>2.9248016612780625</v>
      </c>
    </row>
    <row r="346" spans="1:4">
      <c r="A346" s="20">
        <v>328</v>
      </c>
      <c r="B346" s="11">
        <f t="shared" si="15"/>
        <v>0.89617486338797814</v>
      </c>
      <c r="C346" s="11">
        <f t="shared" si="16"/>
        <v>0.10382513661202186</v>
      </c>
      <c r="D346" s="23">
        <f t="shared" si="17"/>
        <v>2.8935931565542132</v>
      </c>
    </row>
    <row r="347" spans="1:4">
      <c r="A347" s="20">
        <v>329</v>
      </c>
      <c r="B347" s="11">
        <f t="shared" si="15"/>
        <v>0.89890710382513661</v>
      </c>
      <c r="C347" s="11">
        <f t="shared" si="16"/>
        <v>0.10109289617486339</v>
      </c>
      <c r="D347" s="23">
        <f t="shared" si="17"/>
        <v>2.8620089190412137</v>
      </c>
    </row>
    <row r="348" spans="1:4">
      <c r="A348" s="20">
        <v>330</v>
      </c>
      <c r="B348" s="11">
        <f t="shared" si="15"/>
        <v>0.90163934426229508</v>
      </c>
      <c r="C348" s="11">
        <f t="shared" si="16"/>
        <v>9.8360655737704916E-2</v>
      </c>
      <c r="D348" s="23">
        <f t="shared" si="17"/>
        <v>2.8300294878138974</v>
      </c>
    </row>
    <row r="349" spans="1:4">
      <c r="A349" s="20">
        <v>331</v>
      </c>
      <c r="B349" s="11">
        <f t="shared" si="15"/>
        <v>0.90437158469945356</v>
      </c>
      <c r="C349" s="11">
        <f t="shared" si="16"/>
        <v>9.5628415300546443E-2</v>
      </c>
      <c r="D349" s="23">
        <f t="shared" si="17"/>
        <v>2.7976339738654139</v>
      </c>
    </row>
    <row r="350" spans="1:4">
      <c r="A350" s="20">
        <v>332</v>
      </c>
      <c r="B350" s="11">
        <f t="shared" si="15"/>
        <v>0.90710382513661203</v>
      </c>
      <c r="C350" s="11">
        <f t="shared" si="16"/>
        <v>9.289617486338797E-2</v>
      </c>
      <c r="D350" s="23">
        <f t="shared" si="17"/>
        <v>2.7647999091155171</v>
      </c>
    </row>
    <row r="351" spans="1:4">
      <c r="A351" s="20">
        <v>333</v>
      </c>
      <c r="B351" s="11">
        <f t="shared" si="15"/>
        <v>0.9098360655737705</v>
      </c>
      <c r="C351" s="11">
        <f t="shared" si="16"/>
        <v>9.0163934426229497E-2</v>
      </c>
      <c r="D351" s="23">
        <f t="shared" si="17"/>
        <v>2.7315030745617923</v>
      </c>
    </row>
    <row r="352" spans="1:4">
      <c r="A352" s="20">
        <v>334</v>
      </c>
      <c r="B352" s="11">
        <f t="shared" si="15"/>
        <v>0.91256830601092898</v>
      </c>
      <c r="C352" s="11">
        <f t="shared" si="16"/>
        <v>8.7431693989071024E-2</v>
      </c>
      <c r="D352" s="23">
        <f t="shared" si="17"/>
        <v>2.6977173039664684</v>
      </c>
    </row>
    <row r="353" spans="1:4">
      <c r="A353" s="20">
        <v>335</v>
      </c>
      <c r="B353" s="11">
        <f t="shared" si="15"/>
        <v>0.91530054644808745</v>
      </c>
      <c r="C353" s="11">
        <f t="shared" si="16"/>
        <v>8.4699453551912551E-2</v>
      </c>
      <c r="D353" s="23">
        <f t="shared" si="17"/>
        <v>2.6634142587140017</v>
      </c>
    </row>
    <row r="354" spans="1:4">
      <c r="A354" s="20">
        <v>336</v>
      </c>
      <c r="B354" s="11">
        <f t="shared" si="15"/>
        <v>0.91803278688524592</v>
      </c>
      <c r="C354" s="11">
        <f t="shared" si="16"/>
        <v>8.1967213114754078E-2</v>
      </c>
      <c r="D354" s="23">
        <f t="shared" si="17"/>
        <v>2.6285631685283222</v>
      </c>
    </row>
    <row r="355" spans="1:4">
      <c r="A355" s="20">
        <v>337</v>
      </c>
      <c r="B355" s="11">
        <f t="shared" si="15"/>
        <v>0.92076502732240439</v>
      </c>
      <c r="C355" s="11">
        <f t="shared" si="16"/>
        <v>7.9234972677595605E-2</v>
      </c>
      <c r="D355" s="23">
        <f t="shared" si="17"/>
        <v>2.5931305315483577</v>
      </c>
    </row>
    <row r="356" spans="1:4">
      <c r="A356" s="20">
        <v>338</v>
      </c>
      <c r="B356" s="11">
        <f t="shared" si="15"/>
        <v>0.92349726775956287</v>
      </c>
      <c r="C356" s="11">
        <f t="shared" si="16"/>
        <v>7.6502732240437132E-2</v>
      </c>
      <c r="D356" s="23">
        <f t="shared" si="17"/>
        <v>2.5570797657525022</v>
      </c>
    </row>
    <row r="357" spans="1:4">
      <c r="A357" s="20">
        <v>339</v>
      </c>
      <c r="B357" s="11">
        <f t="shared" si="15"/>
        <v>0.92622950819672134</v>
      </c>
      <c r="C357" s="11">
        <f t="shared" si="16"/>
        <v>7.3770491803278659E-2</v>
      </c>
      <c r="D357" s="23">
        <f t="shared" si="17"/>
        <v>2.5203708017979918</v>
      </c>
    </row>
    <row r="358" spans="1:4">
      <c r="A358" s="20">
        <v>340</v>
      </c>
      <c r="B358" s="11">
        <f t="shared" si="15"/>
        <v>0.92896174863387981</v>
      </c>
      <c r="C358" s="11">
        <f t="shared" si="16"/>
        <v>7.1038251366120186E-2</v>
      </c>
      <c r="D358" s="23">
        <f t="shared" si="17"/>
        <v>2.4829596048641114</v>
      </c>
    </row>
    <row r="359" spans="1:4">
      <c r="A359" s="20">
        <v>341</v>
      </c>
      <c r="B359" s="11">
        <f t="shared" si="15"/>
        <v>0.93169398907103829</v>
      </c>
      <c r="C359" s="11">
        <f t="shared" si="16"/>
        <v>6.8306010928961713E-2</v>
      </c>
      <c r="D359" s="23">
        <f t="shared" si="17"/>
        <v>2.444797609873147</v>
      </c>
    </row>
    <row r="360" spans="1:4">
      <c r="A360" s="20">
        <v>342</v>
      </c>
      <c r="B360" s="11">
        <f t="shared" si="15"/>
        <v>0.93442622950819676</v>
      </c>
      <c r="C360" s="11">
        <f t="shared" si="16"/>
        <v>6.557377049180324E-2</v>
      </c>
      <c r="D360" s="23">
        <f t="shared" si="17"/>
        <v>2.4058310502505993</v>
      </c>
    </row>
    <row r="361" spans="1:4">
      <c r="A361" s="20">
        <v>343</v>
      </c>
      <c r="B361" s="11">
        <f t="shared" si="15"/>
        <v>0.93715846994535523</v>
      </c>
      <c r="C361" s="11">
        <f t="shared" si="16"/>
        <v>6.2841530054644767E-2</v>
      </c>
      <c r="D361" s="23">
        <f t="shared" si="17"/>
        <v>2.3660001548122995</v>
      </c>
    </row>
    <row r="362" spans="1:4">
      <c r="A362" s="20">
        <v>344</v>
      </c>
      <c r="B362" s="11">
        <f t="shared" si="15"/>
        <v>0.93989071038251371</v>
      </c>
      <c r="C362" s="11">
        <f t="shared" si="16"/>
        <v>6.0109289617486295E-2</v>
      </c>
      <c r="D362" s="23">
        <f t="shared" si="17"/>
        <v>2.3252381799105883</v>
      </c>
    </row>
    <row r="363" spans="1:4">
      <c r="A363" s="20">
        <v>345</v>
      </c>
      <c r="B363" s="11">
        <f t="shared" si="15"/>
        <v>0.94262295081967218</v>
      </c>
      <c r="C363" s="11">
        <f t="shared" si="16"/>
        <v>5.7377049180327822E-2</v>
      </c>
      <c r="D363" s="23">
        <f t="shared" si="17"/>
        <v>2.2834702338833806</v>
      </c>
    </row>
    <row r="364" spans="1:4">
      <c r="A364" s="20">
        <v>346</v>
      </c>
      <c r="B364" s="11">
        <f t="shared" si="15"/>
        <v>0.94535519125683065</v>
      </c>
      <c r="C364" s="11">
        <f t="shared" si="16"/>
        <v>5.4644808743169349E-2</v>
      </c>
      <c r="D364" s="23">
        <f t="shared" si="17"/>
        <v>2.2406118370260004</v>
      </c>
    </row>
    <row r="365" spans="1:4">
      <c r="A365" s="20">
        <v>347</v>
      </c>
      <c r="B365" s="11">
        <f t="shared" si="15"/>
        <v>0.94808743169398912</v>
      </c>
      <c r="C365" s="11">
        <f t="shared" si="16"/>
        <v>5.1912568306010876E-2</v>
      </c>
      <c r="D365" s="23">
        <f t="shared" si="17"/>
        <v>2.1965671411019816</v>
      </c>
    </row>
    <row r="366" spans="1:4">
      <c r="A366" s="20">
        <v>348</v>
      </c>
      <c r="B366" s="11">
        <f t="shared" si="15"/>
        <v>0.95081967213114749</v>
      </c>
      <c r="C366" s="11">
        <f t="shared" si="16"/>
        <v>4.9180327868852514E-2</v>
      </c>
      <c r="D366" s="23">
        <f t="shared" si="17"/>
        <v>2.1512267053306555</v>
      </c>
    </row>
    <row r="367" spans="1:4">
      <c r="A367" s="20">
        <v>349</v>
      </c>
      <c r="B367" s="11">
        <f t="shared" si="15"/>
        <v>0.95355191256830596</v>
      </c>
      <c r="C367" s="11">
        <f t="shared" si="16"/>
        <v>4.6448087431694041E-2</v>
      </c>
      <c r="D367" s="23">
        <f t="shared" si="17"/>
        <v>2.1044646869760628</v>
      </c>
    </row>
    <row r="368" spans="1:4">
      <c r="A368" s="20">
        <v>350</v>
      </c>
      <c r="B368" s="11">
        <f t="shared" si="15"/>
        <v>0.95628415300546443</v>
      </c>
      <c r="C368" s="11">
        <f t="shared" si="16"/>
        <v>4.3715846994535568E-2</v>
      </c>
      <c r="D368" s="23">
        <f t="shared" si="17"/>
        <v>2.056135248015829</v>
      </c>
    </row>
    <row r="369" spans="1:4">
      <c r="A369" s="20">
        <v>351</v>
      </c>
      <c r="B369" s="11">
        <f t="shared" si="15"/>
        <v>0.95901639344262291</v>
      </c>
      <c r="C369" s="11">
        <f t="shared" si="16"/>
        <v>4.0983606557377095E-2</v>
      </c>
      <c r="D369" s="23">
        <f t="shared" si="17"/>
        <v>2.0060678950270394</v>
      </c>
    </row>
    <row r="370" spans="1:4">
      <c r="A370" s="20">
        <v>352</v>
      </c>
      <c r="B370" s="11">
        <f t="shared" si="15"/>
        <v>0.96174863387978138</v>
      </c>
      <c r="C370" s="11">
        <f t="shared" si="16"/>
        <v>3.8251366120218622E-2</v>
      </c>
      <c r="D370" s="23">
        <f t="shared" si="17"/>
        <v>1.954061341023676</v>
      </c>
    </row>
    <row r="371" spans="1:4">
      <c r="A371" s="20">
        <v>353</v>
      </c>
      <c r="B371" s="11">
        <f t="shared" si="15"/>
        <v>0.96448087431693985</v>
      </c>
      <c r="C371" s="11">
        <f t="shared" si="16"/>
        <v>3.5519125683060149E-2</v>
      </c>
      <c r="D371" s="23">
        <f t="shared" si="17"/>
        <v>1.8998752775600294</v>
      </c>
    </row>
    <row r="372" spans="1:4">
      <c r="A372" s="20">
        <v>354</v>
      </c>
      <c r="B372" s="11">
        <f t="shared" si="15"/>
        <v>0.96721311475409832</v>
      </c>
      <c r="C372" s="11">
        <f t="shared" si="16"/>
        <v>3.2786885245901676E-2</v>
      </c>
      <c r="D372" s="23">
        <f t="shared" si="17"/>
        <v>1.84321912365</v>
      </c>
    </row>
    <row r="373" spans="1:4">
      <c r="A373" s="20">
        <v>355</v>
      </c>
      <c r="B373" s="11">
        <f t="shared" si="15"/>
        <v>0.9699453551912568</v>
      </c>
      <c r="C373" s="11">
        <f t="shared" si="16"/>
        <v>3.0054644808743203E-2</v>
      </c>
      <c r="D373" s="23">
        <f t="shared" si="17"/>
        <v>1.7837362846419595</v>
      </c>
    </row>
    <row r="374" spans="1:4">
      <c r="A374" s="20">
        <v>356</v>
      </c>
      <c r="B374" s="11">
        <f t="shared" si="15"/>
        <v>0.97267759562841527</v>
      </c>
      <c r="C374" s="11">
        <f t="shared" si="16"/>
        <v>2.732240437158473E-2</v>
      </c>
      <c r="D374" s="23">
        <f t="shared" si="17"/>
        <v>1.7209815367124905</v>
      </c>
    </row>
    <row r="375" spans="1:4">
      <c r="A375" s="20">
        <v>357</v>
      </c>
      <c r="B375" s="11">
        <f t="shared" si="15"/>
        <v>0.97540983606557374</v>
      </c>
      <c r="C375" s="11">
        <f t="shared" si="16"/>
        <v>2.4590163934426257E-2</v>
      </c>
      <c r="D375" s="23">
        <f t="shared" si="17"/>
        <v>1.6543875054439316</v>
      </c>
    </row>
    <row r="376" spans="1:4">
      <c r="A376" s="20">
        <v>358</v>
      </c>
      <c r="B376" s="11">
        <f t="shared" si="15"/>
        <v>0.97814207650273222</v>
      </c>
      <c r="C376" s="11">
        <f t="shared" si="16"/>
        <v>2.1857923497267784E-2</v>
      </c>
      <c r="D376" s="23">
        <f t="shared" si="17"/>
        <v>1.583213096360802</v>
      </c>
    </row>
    <row r="377" spans="1:4">
      <c r="A377" s="20">
        <v>359</v>
      </c>
      <c r="B377" s="11">
        <f t="shared" si="15"/>
        <v>0.98087431693989069</v>
      </c>
      <c r="C377" s="11">
        <f t="shared" si="16"/>
        <v>1.9125683060109311E-2</v>
      </c>
      <c r="D377" s="23">
        <f t="shared" si="17"/>
        <v>1.5064604945220823</v>
      </c>
    </row>
    <row r="378" spans="1:4">
      <c r="A378" s="20">
        <v>360</v>
      </c>
      <c r="B378" s="11">
        <f t="shared" si="15"/>
        <v>0.98360655737704916</v>
      </c>
      <c r="C378" s="11">
        <f t="shared" si="16"/>
        <v>1.6393442622950838E-2</v>
      </c>
      <c r="D378" s="23">
        <f t="shared" si="17"/>
        <v>1.4227338665907818</v>
      </c>
    </row>
    <row r="379" spans="1:4">
      <c r="A379" s="20">
        <v>361</v>
      </c>
      <c r="B379" s="11">
        <f t="shared" si="15"/>
        <v>0.98633879781420764</v>
      </c>
      <c r="C379" s="11">
        <f t="shared" si="16"/>
        <v>1.3661202185792365E-2</v>
      </c>
      <c r="D379" s="23">
        <f t="shared" si="17"/>
        <v>1.3299809246187193</v>
      </c>
    </row>
    <row r="380" spans="1:4">
      <c r="A380" s="20">
        <v>362</v>
      </c>
      <c r="B380" s="11">
        <f t="shared" si="15"/>
        <v>0.98907103825136611</v>
      </c>
      <c r="C380" s="11">
        <f t="shared" si="16"/>
        <v>1.0928961748633892E-2</v>
      </c>
      <c r="D380" s="23">
        <f t="shared" si="17"/>
        <v>1.224972918253461</v>
      </c>
    </row>
    <row r="381" spans="1:4">
      <c r="A381" s="20">
        <v>363</v>
      </c>
      <c r="B381" s="11">
        <f t="shared" si="15"/>
        <v>0.99180327868852458</v>
      </c>
      <c r="C381" s="11">
        <f t="shared" si="16"/>
        <v>8.1967213114754189E-3</v>
      </c>
      <c r="D381" s="23">
        <f t="shared" si="17"/>
        <v>1.102108039243423</v>
      </c>
    </row>
    <row r="382" spans="1:4">
      <c r="A382" s="20">
        <v>364</v>
      </c>
      <c r="B382" s="11">
        <f t="shared" si="15"/>
        <v>0.99453551912568305</v>
      </c>
      <c r="C382" s="11">
        <f t="shared" si="16"/>
        <v>5.464480874316946E-3</v>
      </c>
      <c r="D382" s="23">
        <f t="shared" si="17"/>
        <v>0.95002691514923909</v>
      </c>
    </row>
    <row r="383" spans="1:4">
      <c r="A383" s="20">
        <v>365</v>
      </c>
      <c r="B383" s="11">
        <f t="shared" si="15"/>
        <v>0.99726775956284153</v>
      </c>
      <c r="C383" s="11">
        <f t="shared" si="16"/>
        <v>2.732240437158473E-3</v>
      </c>
      <c r="D383" s="23">
        <f t="shared" si="17"/>
        <v>0.73764914855081587</v>
      </c>
    </row>
  </sheetData>
  <mergeCells count="3">
    <mergeCell ref="A3:B3"/>
    <mergeCell ref="S6:T6"/>
    <mergeCell ref="A16:B16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D385"/>
  <sheetViews>
    <sheetView zoomScale="80" zoomScaleNormal="80" workbookViewId="0">
      <selection activeCell="F13" sqref="F13"/>
    </sheetView>
  </sheetViews>
  <sheetFormatPr defaultColWidth="11.19921875" defaultRowHeight="15.6"/>
  <cols>
    <col min="1" max="1" width="16.5" customWidth="1"/>
  </cols>
  <sheetData>
    <row r="1" spans="1:4">
      <c r="A1" s="8" t="s">
        <v>170</v>
      </c>
    </row>
    <row r="3" spans="1:4">
      <c r="A3" s="39" t="s">
        <v>31</v>
      </c>
      <c r="B3" s="39"/>
    </row>
    <row r="4" spans="1:4">
      <c r="A4" s="25" t="s">
        <v>136</v>
      </c>
      <c r="B4" s="4">
        <f>'3-ANTROPIZZAZIONE LMOMENTI'!C10</f>
        <v>9.3216542903348589</v>
      </c>
    </row>
    <row r="5" spans="1:4">
      <c r="A5" s="25" t="s">
        <v>11</v>
      </c>
      <c r="B5" s="4">
        <f>'3-ANTROPIZZAZIONE LMOMENTI'!C14</f>
        <v>0.43130747458531926</v>
      </c>
    </row>
    <row r="6" spans="1:4">
      <c r="A6" s="34"/>
      <c r="B6" s="12"/>
      <c r="C6" s="35"/>
      <c r="D6" s="35"/>
    </row>
    <row r="7" spans="1:4">
      <c r="A7" s="38" t="s">
        <v>168</v>
      </c>
      <c r="B7" s="21">
        <f>-LN(2)/LN(1-B5)</f>
        <v>1.228079920941753</v>
      </c>
      <c r="C7" s="35"/>
      <c r="D7" s="35"/>
    </row>
    <row r="8" spans="1:4">
      <c r="A8" s="38" t="s">
        <v>169</v>
      </c>
      <c r="B8" s="21">
        <f>B4*B7/EXP(GAMMALN(1/B7))</f>
        <v>9.967000036820485</v>
      </c>
      <c r="C8" s="35"/>
      <c r="D8" s="35"/>
    </row>
    <row r="9" spans="1:4">
      <c r="A9" s="36"/>
      <c r="B9" s="37"/>
      <c r="C9" s="35"/>
      <c r="D9" s="35"/>
    </row>
    <row r="16" spans="1:4">
      <c r="A16" t="s">
        <v>146</v>
      </c>
    </row>
    <row r="18" spans="1:4">
      <c r="A18" s="39" t="s">
        <v>147</v>
      </c>
      <c r="B18" s="39"/>
    </row>
    <row r="19" spans="1:4">
      <c r="B19" s="1"/>
    </row>
    <row r="20" spans="1:4" ht="31.2">
      <c r="A20" s="33" t="s">
        <v>6</v>
      </c>
      <c r="B20" s="1" t="s">
        <v>0</v>
      </c>
      <c r="C20" s="1" t="s">
        <v>1</v>
      </c>
      <c r="D20" s="1" t="s">
        <v>5</v>
      </c>
    </row>
    <row r="21" spans="1:4">
      <c r="A21" s="20">
        <v>1</v>
      </c>
      <c r="B21" s="11">
        <f>A21/366</f>
        <v>2.7322404371584699E-3</v>
      </c>
      <c r="C21" s="11">
        <f>1-B21</f>
        <v>0.99726775956284153</v>
      </c>
      <c r="D21" s="23">
        <f>$B$8*(-LN(A21/365))^(1/$B$7)</f>
        <v>42.29091748984505</v>
      </c>
    </row>
    <row r="22" spans="1:4">
      <c r="A22" s="20">
        <v>2</v>
      </c>
      <c r="B22" s="11">
        <f t="shared" ref="B22:B85" si="0">A22/366</f>
        <v>5.4644808743169399E-3</v>
      </c>
      <c r="C22" s="11">
        <f t="shared" ref="C22:C85" si="1">1-B22</f>
        <v>0.99453551912568305</v>
      </c>
      <c r="D22" s="23">
        <f t="shared" ref="D22:D85" si="2">$B$8*(-LN(A22/365))^(1/$B$7)</f>
        <v>38.19881490227683</v>
      </c>
    </row>
    <row r="23" spans="1:4">
      <c r="A23" s="20">
        <v>3</v>
      </c>
      <c r="B23" s="11">
        <f t="shared" si="0"/>
        <v>8.1967213114754103E-3</v>
      </c>
      <c r="C23" s="11">
        <f t="shared" si="1"/>
        <v>0.99180327868852458</v>
      </c>
      <c r="D23" s="23">
        <f t="shared" si="2"/>
        <v>35.758535929947612</v>
      </c>
    </row>
    <row r="24" spans="1:4">
      <c r="A24" s="20">
        <v>4</v>
      </c>
      <c r="B24" s="11">
        <f t="shared" si="0"/>
        <v>1.092896174863388E-2</v>
      </c>
      <c r="C24" s="11">
        <f t="shared" si="1"/>
        <v>0.98907103825136611</v>
      </c>
      <c r="D24" s="23">
        <f t="shared" si="2"/>
        <v>34.003940651946643</v>
      </c>
    </row>
    <row r="25" spans="1:4">
      <c r="A25" s="20">
        <v>5</v>
      </c>
      <c r="B25" s="11">
        <f t="shared" si="0"/>
        <v>1.3661202185792349E-2</v>
      </c>
      <c r="C25" s="11">
        <f t="shared" si="1"/>
        <v>0.98633879781420764</v>
      </c>
      <c r="D25" s="23">
        <f t="shared" si="2"/>
        <v>32.628655756767571</v>
      </c>
    </row>
    <row r="26" spans="1:4">
      <c r="A26" s="20">
        <v>6</v>
      </c>
      <c r="B26" s="11">
        <f t="shared" si="0"/>
        <v>1.6393442622950821E-2</v>
      </c>
      <c r="C26" s="11">
        <f t="shared" si="1"/>
        <v>0.98360655737704916</v>
      </c>
      <c r="D26" s="23">
        <f t="shared" si="2"/>
        <v>31.495090548006988</v>
      </c>
    </row>
    <row r="27" spans="1:4">
      <c r="A27" s="20">
        <v>7</v>
      </c>
      <c r="B27" s="11">
        <f t="shared" si="0"/>
        <v>1.912568306010929E-2</v>
      </c>
      <c r="C27" s="11">
        <f t="shared" si="1"/>
        <v>0.98087431693989069</v>
      </c>
      <c r="D27" s="23">
        <f t="shared" si="2"/>
        <v>30.529372978656543</v>
      </c>
    </row>
    <row r="28" spans="1:4">
      <c r="A28" s="20">
        <v>8</v>
      </c>
      <c r="B28" s="11">
        <f t="shared" si="0"/>
        <v>2.185792349726776E-2</v>
      </c>
      <c r="C28" s="11">
        <f t="shared" si="1"/>
        <v>0.97814207650273222</v>
      </c>
      <c r="D28" s="23">
        <f t="shared" si="2"/>
        <v>29.687168278747968</v>
      </c>
    </row>
    <row r="29" spans="1:4">
      <c r="A29" s="20">
        <v>9</v>
      </c>
      <c r="B29" s="11">
        <f t="shared" si="0"/>
        <v>2.4590163934426229E-2</v>
      </c>
      <c r="C29" s="11">
        <f t="shared" si="1"/>
        <v>0.97540983606557374</v>
      </c>
      <c r="D29" s="23">
        <f t="shared" si="2"/>
        <v>28.939745010542982</v>
      </c>
    </row>
    <row r="30" spans="1:4">
      <c r="A30" s="20">
        <v>10</v>
      </c>
      <c r="B30" s="11">
        <f t="shared" si="0"/>
        <v>2.7322404371584699E-2</v>
      </c>
      <c r="C30" s="11">
        <f t="shared" si="1"/>
        <v>0.97267759562841527</v>
      </c>
      <c r="D30" s="23">
        <f t="shared" si="2"/>
        <v>28.267403769509141</v>
      </c>
    </row>
    <row r="31" spans="1:4">
      <c r="A31" s="20">
        <v>11</v>
      </c>
      <c r="B31" s="11">
        <f t="shared" si="0"/>
        <v>3.0054644808743168E-2</v>
      </c>
      <c r="C31" s="11">
        <f t="shared" si="1"/>
        <v>0.9699453551912568</v>
      </c>
      <c r="D31" s="23">
        <f t="shared" si="2"/>
        <v>27.656041039551909</v>
      </c>
    </row>
    <row r="32" spans="1:4">
      <c r="A32" s="20">
        <v>12</v>
      </c>
      <c r="B32" s="11">
        <f t="shared" si="0"/>
        <v>3.2786885245901641E-2</v>
      </c>
      <c r="C32" s="11">
        <f t="shared" si="1"/>
        <v>0.96721311475409832</v>
      </c>
      <c r="D32" s="23">
        <f t="shared" si="2"/>
        <v>27.095207683274399</v>
      </c>
    </row>
    <row r="33" spans="1:4">
      <c r="A33" s="20">
        <v>13</v>
      </c>
      <c r="B33" s="11">
        <f t="shared" si="0"/>
        <v>3.5519125683060107E-2</v>
      </c>
      <c r="C33" s="11">
        <f t="shared" si="1"/>
        <v>0.96448087431693985</v>
      </c>
      <c r="D33" s="23">
        <f t="shared" si="2"/>
        <v>26.576943526735551</v>
      </c>
    </row>
    <row r="34" spans="1:4">
      <c r="A34" s="20">
        <v>14</v>
      </c>
      <c r="B34" s="11">
        <f t="shared" si="0"/>
        <v>3.825136612021858E-2</v>
      </c>
      <c r="C34" s="11">
        <f t="shared" si="1"/>
        <v>0.96174863387978138</v>
      </c>
      <c r="D34" s="23">
        <f t="shared" si="2"/>
        <v>26.095042929098241</v>
      </c>
    </row>
    <row r="35" spans="1:4">
      <c r="A35" s="20">
        <v>15</v>
      </c>
      <c r="B35" s="11">
        <f t="shared" si="0"/>
        <v>4.0983606557377046E-2</v>
      </c>
      <c r="C35" s="11">
        <f t="shared" si="1"/>
        <v>0.95901639344262291</v>
      </c>
      <c r="D35" s="23">
        <f t="shared" si="2"/>
        <v>25.644573050657822</v>
      </c>
    </row>
    <row r="36" spans="1:4">
      <c r="A36" s="20">
        <v>16</v>
      </c>
      <c r="B36" s="11">
        <f t="shared" si="0"/>
        <v>4.3715846994535519E-2</v>
      </c>
      <c r="C36" s="11">
        <f t="shared" si="1"/>
        <v>0.95628415300546443</v>
      </c>
      <c r="D36" s="23">
        <f t="shared" si="2"/>
        <v>25.221547092599625</v>
      </c>
    </row>
    <row r="37" spans="1:4">
      <c r="A37" s="20">
        <v>17</v>
      </c>
      <c r="B37" s="11">
        <f t="shared" si="0"/>
        <v>4.6448087431693992E-2</v>
      </c>
      <c r="C37" s="11">
        <f t="shared" si="1"/>
        <v>0.95355191256830596</v>
      </c>
      <c r="D37" s="23">
        <f t="shared" si="2"/>
        <v>24.82269623813708</v>
      </c>
    </row>
    <row r="38" spans="1:4">
      <c r="A38" s="20">
        <v>18</v>
      </c>
      <c r="B38" s="11">
        <f t="shared" si="0"/>
        <v>4.9180327868852458E-2</v>
      </c>
      <c r="C38" s="11">
        <f t="shared" si="1"/>
        <v>0.95081967213114749</v>
      </c>
      <c r="D38" s="23">
        <f t="shared" si="2"/>
        <v>24.445306519401953</v>
      </c>
    </row>
    <row r="39" spans="1:4">
      <c r="A39" s="20">
        <v>19</v>
      </c>
      <c r="B39" s="11">
        <f t="shared" si="0"/>
        <v>5.1912568306010931E-2</v>
      </c>
      <c r="C39" s="11">
        <f t="shared" si="1"/>
        <v>0.94808743169398912</v>
      </c>
      <c r="D39" s="23">
        <f t="shared" si="2"/>
        <v>24.087099601334693</v>
      </c>
    </row>
    <row r="40" spans="1:4">
      <c r="A40" s="20">
        <v>20</v>
      </c>
      <c r="B40" s="11">
        <f t="shared" si="0"/>
        <v>5.4644808743169397E-2</v>
      </c>
      <c r="C40" s="11">
        <f t="shared" si="1"/>
        <v>0.94535519125683065</v>
      </c>
      <c r="D40" s="23">
        <f t="shared" si="2"/>
        <v>23.746144004962861</v>
      </c>
    </row>
    <row r="41" spans="1:4">
      <c r="A41" s="20">
        <v>21</v>
      </c>
      <c r="B41" s="11">
        <f t="shared" si="0"/>
        <v>5.737704918032787E-2</v>
      </c>
      <c r="C41" s="11">
        <f t="shared" si="1"/>
        <v>0.94262295081967218</v>
      </c>
      <c r="D41" s="23">
        <f t="shared" si="2"/>
        <v>23.420787886746687</v>
      </c>
    </row>
    <row r="42" spans="1:4">
      <c r="A42" s="20">
        <v>22</v>
      </c>
      <c r="B42" s="11">
        <f t="shared" si="0"/>
        <v>6.0109289617486336E-2</v>
      </c>
      <c r="C42" s="11">
        <f t="shared" si="1"/>
        <v>0.93989071038251371</v>
      </c>
      <c r="D42" s="23">
        <f t="shared" si="2"/>
        <v>23.109607377217124</v>
      </c>
    </row>
    <row r="43" spans="1:4">
      <c r="A43" s="20">
        <v>23</v>
      </c>
      <c r="B43" s="11">
        <f t="shared" si="0"/>
        <v>6.2841530054644809E-2</v>
      </c>
      <c r="C43" s="11">
        <f t="shared" si="1"/>
        <v>0.93715846994535523</v>
      </c>
      <c r="D43" s="23">
        <f t="shared" si="2"/>
        <v>22.811366343677136</v>
      </c>
    </row>
    <row r="44" spans="1:4">
      <c r="A44" s="20">
        <v>24</v>
      </c>
      <c r="B44" s="11">
        <f t="shared" si="0"/>
        <v>6.5573770491803282E-2</v>
      </c>
      <c r="C44" s="11">
        <f t="shared" si="1"/>
        <v>0.93442622950819676</v>
      </c>
      <c r="D44" s="23">
        <f t="shared" si="2"/>
        <v>22.524984670529896</v>
      </c>
    </row>
    <row r="45" spans="1:4">
      <c r="A45" s="20">
        <v>25</v>
      </c>
      <c r="B45" s="11">
        <f t="shared" si="0"/>
        <v>6.8306010928961755E-2</v>
      </c>
      <c r="C45" s="11">
        <f t="shared" si="1"/>
        <v>0.93169398907103829</v>
      </c>
      <c r="D45" s="23">
        <f t="shared" si="2"/>
        <v>22.249512979045313</v>
      </c>
    </row>
    <row r="46" spans="1:4">
      <c r="A46" s="20">
        <v>26</v>
      </c>
      <c r="B46" s="11">
        <f t="shared" si="0"/>
        <v>7.1038251366120214E-2</v>
      </c>
      <c r="C46" s="11">
        <f t="shared" si="1"/>
        <v>0.92896174863387981</v>
      </c>
      <c r="D46" s="23">
        <f t="shared" si="2"/>
        <v>21.984112277278527</v>
      </c>
    </row>
    <row r="47" spans="1:4">
      <c r="A47" s="20">
        <v>27</v>
      </c>
      <c r="B47" s="11">
        <f t="shared" si="0"/>
        <v>7.3770491803278687E-2</v>
      </c>
      <c r="C47" s="11">
        <f t="shared" si="1"/>
        <v>0.92622950819672134</v>
      </c>
      <c r="D47" s="23">
        <f t="shared" si="2"/>
        <v>21.728037428367351</v>
      </c>
    </row>
    <row r="48" spans="1:4">
      <c r="A48" s="20">
        <v>28</v>
      </c>
      <c r="B48" s="11">
        <f t="shared" si="0"/>
        <v>7.650273224043716E-2</v>
      </c>
      <c r="C48" s="11">
        <f t="shared" si="1"/>
        <v>0.92349726775956287</v>
      </c>
      <c r="D48" s="23">
        <f t="shared" si="2"/>
        <v>21.48062360756661</v>
      </c>
    </row>
    <row r="49" spans="1:4">
      <c r="A49" s="20">
        <v>29</v>
      </c>
      <c r="B49" s="11">
        <f t="shared" si="0"/>
        <v>7.9234972677595633E-2</v>
      </c>
      <c r="C49" s="11">
        <f t="shared" si="1"/>
        <v>0.92076502732240439</v>
      </c>
      <c r="D49" s="23">
        <f t="shared" si="2"/>
        <v>21.241275121499346</v>
      </c>
    </row>
    <row r="50" spans="1:4">
      <c r="A50" s="20">
        <v>30</v>
      </c>
      <c r="B50" s="11">
        <f t="shared" si="0"/>
        <v>8.1967213114754092E-2</v>
      </c>
      <c r="C50" s="11">
        <f t="shared" si="1"/>
        <v>0.91803278688524592</v>
      </c>
      <c r="D50" s="23">
        <f t="shared" si="2"/>
        <v>21.009456111279814</v>
      </c>
    </row>
    <row r="51" spans="1:4">
      <c r="A51" s="20">
        <v>31</v>
      </c>
      <c r="B51" s="11">
        <f t="shared" si="0"/>
        <v>8.4699453551912565E-2</v>
      </c>
      <c r="C51" s="11">
        <f t="shared" si="1"/>
        <v>0.91530054644808745</v>
      </c>
      <c r="D51" s="23">
        <f t="shared" si="2"/>
        <v>20.784682770573163</v>
      </c>
    </row>
    <row r="52" spans="1:4">
      <c r="A52" s="20">
        <v>32</v>
      </c>
      <c r="B52" s="11">
        <f t="shared" si="0"/>
        <v>8.7431693989071038E-2</v>
      </c>
      <c r="C52" s="11">
        <f t="shared" si="1"/>
        <v>0.91256830601092898</v>
      </c>
      <c r="D52" s="23">
        <f t="shared" si="2"/>
        <v>20.566516791354623</v>
      </c>
    </row>
    <row r="53" spans="1:4">
      <c r="A53" s="20">
        <v>33</v>
      </c>
      <c r="B53" s="11">
        <f t="shared" si="0"/>
        <v>9.0163934426229511E-2</v>
      </c>
      <c r="C53" s="11">
        <f t="shared" si="1"/>
        <v>0.9098360655737705</v>
      </c>
      <c r="D53" s="23">
        <f t="shared" si="2"/>
        <v>20.354559811774948</v>
      </c>
    </row>
    <row r="54" spans="1:4">
      <c r="A54" s="20">
        <v>34</v>
      </c>
      <c r="B54" s="11">
        <f t="shared" si="0"/>
        <v>9.2896174863387984E-2</v>
      </c>
      <c r="C54" s="11">
        <f t="shared" si="1"/>
        <v>0.90710382513661203</v>
      </c>
      <c r="D54" s="23">
        <f t="shared" si="2"/>
        <v>20.148448687504107</v>
      </c>
    </row>
    <row r="55" spans="1:4">
      <c r="A55" s="20">
        <v>35</v>
      </c>
      <c r="B55" s="11">
        <f t="shared" si="0"/>
        <v>9.5628415300546443E-2</v>
      </c>
      <c r="C55" s="11">
        <f t="shared" si="1"/>
        <v>0.90437158469945356</v>
      </c>
      <c r="D55" s="23">
        <f t="shared" si="2"/>
        <v>19.947851444032153</v>
      </c>
    </row>
    <row r="56" spans="1:4">
      <c r="A56" s="20">
        <v>36</v>
      </c>
      <c r="B56" s="11">
        <f t="shared" si="0"/>
        <v>9.8360655737704916E-2</v>
      </c>
      <c r="C56" s="11">
        <f t="shared" si="1"/>
        <v>0.90163934426229508</v>
      </c>
      <c r="D56" s="23">
        <f t="shared" si="2"/>
        <v>19.752463795401059</v>
      </c>
    </row>
    <row r="57" spans="1:4">
      <c r="A57" s="20">
        <v>37</v>
      </c>
      <c r="B57" s="11">
        <f t="shared" si="0"/>
        <v>0.10109289617486339</v>
      </c>
      <c r="C57" s="11">
        <f t="shared" si="1"/>
        <v>0.89890710382513661</v>
      </c>
      <c r="D57" s="23">
        <f t="shared" si="2"/>
        <v>19.562006136719436</v>
      </c>
    </row>
    <row r="58" spans="1:4">
      <c r="A58" s="20">
        <v>38</v>
      </c>
      <c r="B58" s="11">
        <f t="shared" si="0"/>
        <v>0.10382513661202186</v>
      </c>
      <c r="C58" s="11">
        <f t="shared" si="1"/>
        <v>0.89617486338797814</v>
      </c>
      <c r="D58" s="23">
        <f t="shared" si="2"/>
        <v>19.376220935037576</v>
      </c>
    </row>
    <row r="59" spans="1:4">
      <c r="A59" s="20">
        <v>39</v>
      </c>
      <c r="B59" s="11">
        <f t="shared" si="0"/>
        <v>0.10655737704918032</v>
      </c>
      <c r="C59" s="11">
        <f t="shared" si="1"/>
        <v>0.89344262295081966</v>
      </c>
      <c r="D59" s="23">
        <f t="shared" si="2"/>
        <v>19.194870456818077</v>
      </c>
    </row>
    <row r="60" spans="1:4">
      <c r="A60" s="20">
        <v>40</v>
      </c>
      <c r="B60" s="11">
        <f t="shared" si="0"/>
        <v>0.10928961748633879</v>
      </c>
      <c r="C60" s="11">
        <f t="shared" si="1"/>
        <v>0.89071038251366119</v>
      </c>
      <c r="D60" s="23">
        <f t="shared" si="2"/>
        <v>19.017734781138113</v>
      </c>
    </row>
    <row r="61" spans="1:4">
      <c r="A61" s="20">
        <v>41</v>
      </c>
      <c r="B61" s="11">
        <f t="shared" si="0"/>
        <v>0.11202185792349727</v>
      </c>
      <c r="C61" s="11">
        <f t="shared" si="1"/>
        <v>0.88797814207650272</v>
      </c>
      <c r="D61" s="23">
        <f t="shared" si="2"/>
        <v>18.844610056514185</v>
      </c>
    </row>
    <row r="62" spans="1:4">
      <c r="A62" s="20">
        <v>42</v>
      </c>
      <c r="B62" s="11">
        <f t="shared" si="0"/>
        <v>0.11475409836065574</v>
      </c>
      <c r="C62" s="11">
        <f t="shared" si="1"/>
        <v>0.88524590163934425</v>
      </c>
      <c r="D62" s="23">
        <f t="shared" si="2"/>
        <v>18.675306966313016</v>
      </c>
    </row>
    <row r="63" spans="1:4">
      <c r="A63" s="20">
        <v>43</v>
      </c>
      <c r="B63" s="11">
        <f t="shared" si="0"/>
        <v>0.11748633879781421</v>
      </c>
      <c r="C63" s="11">
        <f t="shared" si="1"/>
        <v>0.88251366120218577</v>
      </c>
      <c r="D63" s="23">
        <f t="shared" si="2"/>
        <v>18.50964937345848</v>
      </c>
    </row>
    <row r="64" spans="1:4">
      <c r="A64" s="20">
        <v>44</v>
      </c>
      <c r="B64" s="11">
        <f t="shared" si="0"/>
        <v>0.12021857923497267</v>
      </c>
      <c r="C64" s="11">
        <f t="shared" si="1"/>
        <v>0.8797814207650273</v>
      </c>
      <c r="D64" s="23">
        <f t="shared" si="2"/>
        <v>18.347473119837254</v>
      </c>
    </row>
    <row r="65" spans="1:4">
      <c r="A65" s="20">
        <v>45</v>
      </c>
      <c r="B65" s="11">
        <f t="shared" si="0"/>
        <v>0.12295081967213115</v>
      </c>
      <c r="C65" s="11">
        <f t="shared" si="1"/>
        <v>0.87704918032786883</v>
      </c>
      <c r="D65" s="23">
        <f t="shared" si="2"/>
        <v>18.188624959658569</v>
      </c>
    </row>
    <row r="66" spans="1:4">
      <c r="A66" s="20">
        <v>46</v>
      </c>
      <c r="B66" s="11">
        <f t="shared" si="0"/>
        <v>0.12568306010928962</v>
      </c>
      <c r="C66" s="11">
        <f t="shared" si="1"/>
        <v>0.87431693989071035</v>
      </c>
      <c r="D66" s="23">
        <f t="shared" si="2"/>
        <v>18.032961609200633</v>
      </c>
    </row>
    <row r="67" spans="1:4">
      <c r="A67" s="20">
        <v>47</v>
      </c>
      <c r="B67" s="11">
        <f t="shared" si="0"/>
        <v>0.12841530054644809</v>
      </c>
      <c r="C67" s="11">
        <f t="shared" si="1"/>
        <v>0.87158469945355188</v>
      </c>
      <c r="D67" s="23">
        <f t="shared" si="2"/>
        <v>17.880348898009192</v>
      </c>
    </row>
    <row r="68" spans="1:4">
      <c r="A68" s="20">
        <v>48</v>
      </c>
      <c r="B68" s="11">
        <f t="shared" si="0"/>
        <v>0.13114754098360656</v>
      </c>
      <c r="C68" s="11">
        <f t="shared" si="1"/>
        <v>0.86885245901639341</v>
      </c>
      <c r="D68" s="23">
        <f t="shared" si="2"/>
        <v>17.730661008804734</v>
      </c>
    </row>
    <row r="69" spans="1:4">
      <c r="A69" s="20">
        <v>49</v>
      </c>
      <c r="B69" s="11">
        <f t="shared" si="0"/>
        <v>0.13387978142076504</v>
      </c>
      <c r="C69" s="11">
        <f t="shared" si="1"/>
        <v>0.86612021857923494</v>
      </c>
      <c r="D69" s="23">
        <f t="shared" si="2"/>
        <v>17.583779795185688</v>
      </c>
    </row>
    <row r="70" spans="1:4">
      <c r="A70" s="20">
        <v>50</v>
      </c>
      <c r="B70" s="11">
        <f t="shared" si="0"/>
        <v>0.13661202185792351</v>
      </c>
      <c r="C70" s="11">
        <f t="shared" si="1"/>
        <v>0.86338797814207646</v>
      </c>
      <c r="D70" s="23">
        <f t="shared" si="2"/>
        <v>17.439594167751228</v>
      </c>
    </row>
    <row r="71" spans="1:4">
      <c r="A71" s="20">
        <v>51</v>
      </c>
      <c r="B71" s="11">
        <f t="shared" si="0"/>
        <v>0.13934426229508196</v>
      </c>
      <c r="C71" s="11">
        <f t="shared" si="1"/>
        <v>0.86065573770491799</v>
      </c>
      <c r="D71" s="23">
        <f t="shared" si="2"/>
        <v>17.297999540560948</v>
      </c>
    </row>
    <row r="72" spans="1:4">
      <c r="A72" s="20">
        <v>52</v>
      </c>
      <c r="B72" s="11">
        <f t="shared" si="0"/>
        <v>0.14207650273224043</v>
      </c>
      <c r="C72" s="11">
        <f t="shared" si="1"/>
        <v>0.85792349726775963</v>
      </c>
      <c r="D72" s="23">
        <f t="shared" si="2"/>
        <v>17.158897330942192</v>
      </c>
    </row>
    <row r="73" spans="1:4">
      <c r="A73" s="20">
        <v>53</v>
      </c>
      <c r="B73" s="11">
        <f t="shared" si="0"/>
        <v>0.1448087431693989</v>
      </c>
      <c r="C73" s="11">
        <f t="shared" si="1"/>
        <v>0.85519125683060104</v>
      </c>
      <c r="D73" s="23">
        <f t="shared" si="2"/>
        <v>17.022194506583414</v>
      </c>
    </row>
    <row r="74" spans="1:4">
      <c r="A74" s="20">
        <v>54</v>
      </c>
      <c r="B74" s="11">
        <f t="shared" si="0"/>
        <v>0.14754098360655737</v>
      </c>
      <c r="C74" s="11">
        <f t="shared" si="1"/>
        <v>0.85245901639344268</v>
      </c>
      <c r="D74" s="23">
        <f t="shared" si="2"/>
        <v>16.88780317464126</v>
      </c>
    </row>
    <row r="75" spans="1:4">
      <c r="A75" s="20">
        <v>55</v>
      </c>
      <c r="B75" s="11">
        <f t="shared" si="0"/>
        <v>0.15027322404371585</v>
      </c>
      <c r="C75" s="11">
        <f t="shared" si="1"/>
        <v>0.8497267759562841</v>
      </c>
      <c r="D75" s="23">
        <f t="shared" si="2"/>
        <v>16.755640208263099</v>
      </c>
    </row>
    <row r="76" spans="1:4">
      <c r="A76" s="20">
        <v>56</v>
      </c>
      <c r="B76" s="11">
        <f t="shared" si="0"/>
        <v>0.15300546448087432</v>
      </c>
      <c r="C76" s="11">
        <f t="shared" si="1"/>
        <v>0.84699453551912574</v>
      </c>
      <c r="D76" s="23">
        <f t="shared" si="2"/>
        <v>16.625626906503832</v>
      </c>
    </row>
    <row r="77" spans="1:4">
      <c r="A77" s="20">
        <v>57</v>
      </c>
      <c r="B77" s="11">
        <f t="shared" si="0"/>
        <v>0.15573770491803279</v>
      </c>
      <c r="C77" s="11">
        <f t="shared" si="1"/>
        <v>0.84426229508196715</v>
      </c>
      <c r="D77" s="23">
        <f t="shared" si="2"/>
        <v>16.497688684111733</v>
      </c>
    </row>
    <row r="78" spans="1:4">
      <c r="A78" s="20">
        <v>58</v>
      </c>
      <c r="B78" s="11">
        <f t="shared" si="0"/>
        <v>0.15846994535519127</v>
      </c>
      <c r="C78" s="11">
        <f t="shared" si="1"/>
        <v>0.84153005464480879</v>
      </c>
      <c r="D78" s="23">
        <f t="shared" si="2"/>
        <v>16.371754788084992</v>
      </c>
    </row>
    <row r="79" spans="1:4">
      <c r="A79" s="20">
        <v>59</v>
      </c>
      <c r="B79" s="11">
        <f t="shared" si="0"/>
        <v>0.16120218579234974</v>
      </c>
      <c r="C79" s="11">
        <f t="shared" si="1"/>
        <v>0.83879781420765021</v>
      </c>
      <c r="D79" s="23">
        <f t="shared" si="2"/>
        <v>16.24775803826979</v>
      </c>
    </row>
    <row r="80" spans="1:4">
      <c r="A80" s="20">
        <v>60</v>
      </c>
      <c r="B80" s="11">
        <f t="shared" si="0"/>
        <v>0.16393442622950818</v>
      </c>
      <c r="C80" s="11">
        <f t="shared" si="1"/>
        <v>0.83606557377049184</v>
      </c>
      <c r="D80" s="23">
        <f t="shared" si="2"/>
        <v>16.125634589590053</v>
      </c>
    </row>
    <row r="81" spans="1:4">
      <c r="A81" s="20">
        <v>61</v>
      </c>
      <c r="B81" s="11">
        <f t="shared" si="0"/>
        <v>0.16666666666666666</v>
      </c>
      <c r="C81" s="11">
        <f t="shared" si="1"/>
        <v>0.83333333333333337</v>
      </c>
      <c r="D81" s="23">
        <f t="shared" si="2"/>
        <v>16.005323713776527</v>
      </c>
    </row>
    <row r="82" spans="1:4">
      <c r="A82" s="20">
        <v>62</v>
      </c>
      <c r="B82" s="11">
        <f t="shared" si="0"/>
        <v>0.16939890710382513</v>
      </c>
      <c r="C82" s="11">
        <f t="shared" si="1"/>
        <v>0.8306010928961749</v>
      </c>
      <c r="D82" s="23">
        <f t="shared" si="2"/>
        <v>15.88676759870445</v>
      </c>
    </row>
    <row r="83" spans="1:4">
      <c r="A83" s="20">
        <v>63</v>
      </c>
      <c r="B83" s="11">
        <f t="shared" si="0"/>
        <v>0.1721311475409836</v>
      </c>
      <c r="C83" s="11">
        <f t="shared" si="1"/>
        <v>0.82786885245901642</v>
      </c>
      <c r="D83" s="23">
        <f t="shared" si="2"/>
        <v>15.769911163659598</v>
      </c>
    </row>
    <row r="84" spans="1:4">
      <c r="A84" s="20">
        <v>64</v>
      </c>
      <c r="B84" s="11">
        <f t="shared" si="0"/>
        <v>0.17486338797814208</v>
      </c>
      <c r="C84" s="11">
        <f t="shared" si="1"/>
        <v>0.82513661202185795</v>
      </c>
      <c r="D84" s="23">
        <f t="shared" si="2"/>
        <v>15.654701889036986</v>
      </c>
    </row>
    <row r="85" spans="1:4">
      <c r="A85" s="20">
        <v>65</v>
      </c>
      <c r="B85" s="11">
        <f t="shared" si="0"/>
        <v>0.17759562841530055</v>
      </c>
      <c r="C85" s="11">
        <f t="shared" si="1"/>
        <v>0.82240437158469948</v>
      </c>
      <c r="D85" s="23">
        <f t="shared" si="2"/>
        <v>15.541089659137791</v>
      </c>
    </row>
    <row r="86" spans="1:4">
      <c r="A86" s="20">
        <v>66</v>
      </c>
      <c r="B86" s="11">
        <f t="shared" ref="B86:B149" si="3">A86/366</f>
        <v>0.18032786885245902</v>
      </c>
      <c r="C86" s="11">
        <f t="shared" ref="C86:C149" si="4">1-B86</f>
        <v>0.81967213114754101</v>
      </c>
      <c r="D86" s="23">
        <f t="shared" ref="D86:D149" si="5">$B$8*(-LN(A86/365))^(1/$B$7)</f>
        <v>15.429026616872248</v>
      </c>
    </row>
    <row r="87" spans="1:4">
      <c r="A87" s="20">
        <v>67</v>
      </c>
      <c r="B87" s="11">
        <f t="shared" si="3"/>
        <v>0.1830601092896175</v>
      </c>
      <c r="C87" s="11">
        <f t="shared" si="4"/>
        <v>0.81693989071038253</v>
      </c>
      <c r="D87" s="23">
        <f t="shared" si="5"/>
        <v>15.318467029300804</v>
      </c>
    </row>
    <row r="88" spans="1:4">
      <c r="A88" s="20">
        <v>68</v>
      </c>
      <c r="B88" s="11">
        <f t="shared" si="3"/>
        <v>0.18579234972677597</v>
      </c>
      <c r="C88" s="11">
        <f t="shared" si="4"/>
        <v>0.81420765027322406</v>
      </c>
      <c r="D88" s="23">
        <f t="shared" si="5"/>
        <v>15.209367163056193</v>
      </c>
    </row>
    <row r="89" spans="1:4">
      <c r="A89" s="20">
        <v>69</v>
      </c>
      <c r="B89" s="11">
        <f t="shared" si="3"/>
        <v>0.18852459016393441</v>
      </c>
      <c r="C89" s="11">
        <f t="shared" si="4"/>
        <v>0.81147540983606559</v>
      </c>
      <c r="D89" s="23">
        <f t="shared" si="5"/>
        <v>15.10168516878645</v>
      </c>
    </row>
    <row r="90" spans="1:4">
      <c r="A90" s="20">
        <v>70</v>
      </c>
      <c r="B90" s="11">
        <f t="shared" si="3"/>
        <v>0.19125683060109289</v>
      </c>
      <c r="C90" s="11">
        <f t="shared" si="4"/>
        <v>0.80874316939890711</v>
      </c>
      <c r="D90" s="23">
        <f t="shared" si="5"/>
        <v>14.995380973844799</v>
      </c>
    </row>
    <row r="91" spans="1:4">
      <c r="A91" s="20">
        <v>71</v>
      </c>
      <c r="B91" s="11">
        <f t="shared" si="3"/>
        <v>0.19398907103825136</v>
      </c>
      <c r="C91" s="11">
        <f t="shared" si="4"/>
        <v>0.80601092896174864</v>
      </c>
      <c r="D91" s="23">
        <f t="shared" si="5"/>
        <v>14.890416182529171</v>
      </c>
    </row>
    <row r="92" spans="1:4">
      <c r="A92" s="20">
        <v>72</v>
      </c>
      <c r="B92" s="11">
        <f t="shared" si="3"/>
        <v>0.19672131147540983</v>
      </c>
      <c r="C92" s="11">
        <f t="shared" si="4"/>
        <v>0.80327868852459017</v>
      </c>
      <c r="D92" s="23">
        <f t="shared" si="5"/>
        <v>14.786753983241674</v>
      </c>
    </row>
    <row r="93" spans="1:4">
      <c r="A93" s="20">
        <v>73</v>
      </c>
      <c r="B93" s="11">
        <f t="shared" si="3"/>
        <v>0.19945355191256831</v>
      </c>
      <c r="C93" s="11">
        <f t="shared" si="4"/>
        <v>0.80054644808743169</v>
      </c>
      <c r="D93" s="23">
        <f t="shared" si="5"/>
        <v>14.68435906199905</v>
      </c>
    </row>
    <row r="94" spans="1:4">
      <c r="A94" s="20">
        <v>74</v>
      </c>
      <c r="B94" s="11">
        <f t="shared" si="3"/>
        <v>0.20218579234972678</v>
      </c>
      <c r="C94" s="11">
        <f t="shared" si="4"/>
        <v>0.79781420765027322</v>
      </c>
      <c r="D94" s="23">
        <f t="shared" si="5"/>
        <v>14.583197521778978</v>
      </c>
    </row>
    <row r="95" spans="1:4">
      <c r="A95" s="20">
        <v>75</v>
      </c>
      <c r="B95" s="11">
        <f t="shared" si="3"/>
        <v>0.20491803278688525</v>
      </c>
      <c r="C95" s="11">
        <f t="shared" si="4"/>
        <v>0.79508196721311475</v>
      </c>
      <c r="D95" s="23">
        <f t="shared" si="5"/>
        <v>14.48323680723518</v>
      </c>
    </row>
    <row r="96" spans="1:4">
      <c r="A96" s="20">
        <v>76</v>
      </c>
      <c r="B96" s="11">
        <f t="shared" si="3"/>
        <v>0.20765027322404372</v>
      </c>
      <c r="C96" s="11">
        <f t="shared" si="4"/>
        <v>0.79234972677595628</v>
      </c>
      <c r="D96" s="23">
        <f t="shared" si="5"/>
        <v>14.384445634357457</v>
      </c>
    </row>
    <row r="97" spans="1:4">
      <c r="A97" s="20">
        <v>77</v>
      </c>
      <c r="B97" s="11">
        <f t="shared" si="3"/>
        <v>0.2103825136612022</v>
      </c>
      <c r="C97" s="11">
        <f t="shared" si="4"/>
        <v>0.7896174863387978</v>
      </c>
      <c r="D97" s="23">
        <f t="shared" si="5"/>
        <v>14.286793924691294</v>
      </c>
    </row>
    <row r="98" spans="1:4">
      <c r="A98" s="20">
        <v>78</v>
      </c>
      <c r="B98" s="11">
        <f t="shared" si="3"/>
        <v>0.21311475409836064</v>
      </c>
      <c r="C98" s="11">
        <f t="shared" si="4"/>
        <v>0.78688524590163933</v>
      </c>
      <c r="D98" s="23">
        <f t="shared" si="5"/>
        <v>14.190252743766315</v>
      </c>
    </row>
    <row r="99" spans="1:4">
      <c r="A99" s="20">
        <v>79</v>
      </c>
      <c r="B99" s="11">
        <f t="shared" si="3"/>
        <v>0.21584699453551912</v>
      </c>
      <c r="C99" s="11">
        <f t="shared" si="4"/>
        <v>0.78415300546448086</v>
      </c>
      <c r="D99" s="23">
        <f t="shared" si="5"/>
        <v>14.094794243413997</v>
      </c>
    </row>
    <row r="100" spans="1:4">
      <c r="A100" s="20">
        <v>80</v>
      </c>
      <c r="B100" s="11">
        <f t="shared" si="3"/>
        <v>0.21857923497267759</v>
      </c>
      <c r="C100" s="11">
        <f t="shared" si="4"/>
        <v>0.78142076502732238</v>
      </c>
      <c r="D100" s="23">
        <f t="shared" si="5"/>
        <v>14.000391607682989</v>
      </c>
    </row>
    <row r="101" spans="1:4">
      <c r="A101" s="20">
        <v>81</v>
      </c>
      <c r="B101" s="11">
        <f t="shared" si="3"/>
        <v>0.22131147540983606</v>
      </c>
      <c r="C101" s="11">
        <f t="shared" si="4"/>
        <v>0.77868852459016391</v>
      </c>
      <c r="D101" s="23">
        <f t="shared" si="5"/>
        <v>13.90701900208567</v>
      </c>
    </row>
    <row r="102" spans="1:4">
      <c r="A102" s="20">
        <v>82</v>
      </c>
      <c r="B102" s="11">
        <f t="shared" si="3"/>
        <v>0.22404371584699453</v>
      </c>
      <c r="C102" s="11">
        <f t="shared" si="4"/>
        <v>0.77595628415300544</v>
      </c>
      <c r="D102" s="23">
        <f t="shared" si="5"/>
        <v>13.814651525932298</v>
      </c>
    </row>
    <row r="103" spans="1:4">
      <c r="A103" s="20">
        <v>83</v>
      </c>
      <c r="B103" s="11">
        <f t="shared" si="3"/>
        <v>0.22677595628415301</v>
      </c>
      <c r="C103" s="11">
        <f t="shared" si="4"/>
        <v>0.77322404371584696</v>
      </c>
      <c r="D103" s="23">
        <f t="shared" si="5"/>
        <v>13.723265167529656</v>
      </c>
    </row>
    <row r="104" spans="1:4">
      <c r="A104" s="20">
        <v>84</v>
      </c>
      <c r="B104" s="11">
        <f t="shared" si="3"/>
        <v>0.22950819672131148</v>
      </c>
      <c r="C104" s="11">
        <f t="shared" si="4"/>
        <v>0.77049180327868849</v>
      </c>
      <c r="D104" s="23">
        <f t="shared" si="5"/>
        <v>13.632836762039728</v>
      </c>
    </row>
    <row r="105" spans="1:4">
      <c r="A105" s="20">
        <v>85</v>
      </c>
      <c r="B105" s="11">
        <f t="shared" si="3"/>
        <v>0.23224043715846995</v>
      </c>
      <c r="C105" s="11">
        <f t="shared" si="4"/>
        <v>0.76775956284153002</v>
      </c>
      <c r="D105" s="23">
        <f t="shared" si="5"/>
        <v>13.543343951810778</v>
      </c>
    </row>
    <row r="106" spans="1:4">
      <c r="A106" s="20">
        <v>86</v>
      </c>
      <c r="B106" s="11">
        <f t="shared" si="3"/>
        <v>0.23497267759562843</v>
      </c>
      <c r="C106" s="11">
        <f t="shared" si="4"/>
        <v>0.76502732240437155</v>
      </c>
      <c r="D106" s="23">
        <f t="shared" si="5"/>
        <v>13.454765149008454</v>
      </c>
    </row>
    <row r="107" spans="1:4">
      <c r="A107" s="20">
        <v>87</v>
      </c>
      <c r="B107" s="11">
        <f t="shared" si="3"/>
        <v>0.23770491803278687</v>
      </c>
      <c r="C107" s="11">
        <f t="shared" si="4"/>
        <v>0.76229508196721318</v>
      </c>
      <c r="D107" s="23">
        <f t="shared" si="5"/>
        <v>13.367079500388472</v>
      </c>
    </row>
    <row r="108" spans="1:4">
      <c r="A108" s="20">
        <v>88</v>
      </c>
      <c r="B108" s="11">
        <f t="shared" si="3"/>
        <v>0.24043715846994534</v>
      </c>
      <c r="C108" s="11">
        <f t="shared" si="4"/>
        <v>0.7595628415300546</v>
      </c>
      <c r="D108" s="23">
        <f t="shared" si="5"/>
        <v>13.28026685406495</v>
      </c>
    </row>
    <row r="109" spans="1:4">
      <c r="A109" s="20">
        <v>89</v>
      </c>
      <c r="B109" s="11">
        <f t="shared" si="3"/>
        <v>0.24316939890710382</v>
      </c>
      <c r="C109" s="11">
        <f t="shared" si="4"/>
        <v>0.75683060109289624</v>
      </c>
      <c r="D109" s="23">
        <f t="shared" si="5"/>
        <v>13.194307728140044</v>
      </c>
    </row>
    <row r="110" spans="1:4">
      <c r="A110" s="20">
        <v>90</v>
      </c>
      <c r="B110" s="11">
        <f t="shared" si="3"/>
        <v>0.24590163934426229</v>
      </c>
      <c r="C110" s="11">
        <f t="shared" si="4"/>
        <v>0.75409836065573765</v>
      </c>
      <c r="D110" s="23">
        <f t="shared" si="5"/>
        <v>13.109183281070921</v>
      </c>
    </row>
    <row r="111" spans="1:4">
      <c r="A111" s="20">
        <v>91</v>
      </c>
      <c r="B111" s="11">
        <f t="shared" si="3"/>
        <v>0.24863387978142076</v>
      </c>
      <c r="C111" s="11">
        <f t="shared" si="4"/>
        <v>0.75136612021857929</v>
      </c>
      <c r="D111" s="23">
        <f t="shared" si="5"/>
        <v>13.024875283659629</v>
      </c>
    </row>
    <row r="112" spans="1:4">
      <c r="A112" s="20">
        <v>92</v>
      </c>
      <c r="B112" s="11">
        <f t="shared" si="3"/>
        <v>0.25136612021857924</v>
      </c>
      <c r="C112" s="11">
        <f t="shared" si="4"/>
        <v>0.74863387978142071</v>
      </c>
      <c r="D112" s="23">
        <f t="shared" si="5"/>
        <v>12.941366092560214</v>
      </c>
    </row>
    <row r="113" spans="1:4">
      <c r="A113" s="20">
        <v>93</v>
      </c>
      <c r="B113" s="11">
        <f t="shared" si="3"/>
        <v>0.25409836065573771</v>
      </c>
      <c r="C113" s="11">
        <f t="shared" si="4"/>
        <v>0.74590163934426235</v>
      </c>
      <c r="D113" s="23">
        <f t="shared" si="5"/>
        <v>12.858638625205261</v>
      </c>
    </row>
    <row r="114" spans="1:4">
      <c r="A114" s="20">
        <v>94</v>
      </c>
      <c r="B114" s="11">
        <f t="shared" si="3"/>
        <v>0.25683060109289618</v>
      </c>
      <c r="C114" s="11">
        <f t="shared" si="4"/>
        <v>0.74316939890710376</v>
      </c>
      <c r="D114" s="23">
        <f t="shared" si="5"/>
        <v>12.776676336061438</v>
      </c>
    </row>
    <row r="115" spans="1:4">
      <c r="A115" s="20">
        <v>95</v>
      </c>
      <c r="B115" s="11">
        <f t="shared" si="3"/>
        <v>0.25956284153005466</v>
      </c>
      <c r="C115" s="11">
        <f t="shared" si="4"/>
        <v>0.7404371584699454</v>
      </c>
      <c r="D115" s="23">
        <f t="shared" si="5"/>
        <v>12.695463194130202</v>
      </c>
    </row>
    <row r="116" spans="1:4">
      <c r="A116" s="20">
        <v>96</v>
      </c>
      <c r="B116" s="11">
        <f t="shared" si="3"/>
        <v>0.26229508196721313</v>
      </c>
      <c r="C116" s="11">
        <f t="shared" si="4"/>
        <v>0.73770491803278682</v>
      </c>
      <c r="D116" s="23">
        <f t="shared" si="5"/>
        <v>12.61498366161597</v>
      </c>
    </row>
    <row r="117" spans="1:4">
      <c r="A117" s="20">
        <v>97</v>
      </c>
      <c r="B117" s="11">
        <f t="shared" si="3"/>
        <v>0.2650273224043716</v>
      </c>
      <c r="C117" s="11">
        <f t="shared" si="4"/>
        <v>0.73497267759562845</v>
      </c>
      <c r="D117" s="23">
        <f t="shared" si="5"/>
        <v>12.535222673689658</v>
      </c>
    </row>
    <row r="118" spans="1:4">
      <c r="A118" s="20">
        <v>98</v>
      </c>
      <c r="B118" s="11">
        <f t="shared" si="3"/>
        <v>0.26775956284153007</v>
      </c>
      <c r="C118" s="11">
        <f t="shared" si="4"/>
        <v>0.73224043715846987</v>
      </c>
      <c r="D118" s="23">
        <f t="shared" si="5"/>
        <v>12.456165619280643</v>
      </c>
    </row>
    <row r="119" spans="1:4">
      <c r="A119" s="20">
        <v>99</v>
      </c>
      <c r="B119" s="11">
        <f t="shared" si="3"/>
        <v>0.27049180327868855</v>
      </c>
      <c r="C119" s="11">
        <f t="shared" si="4"/>
        <v>0.72950819672131151</v>
      </c>
      <c r="D119" s="23">
        <f t="shared" si="5"/>
        <v>12.377798322834893</v>
      </c>
    </row>
    <row r="120" spans="1:4">
      <c r="A120" s="20">
        <v>100</v>
      </c>
      <c r="B120" s="11">
        <f t="shared" si="3"/>
        <v>0.27322404371584702</v>
      </c>
      <c r="C120" s="11">
        <f t="shared" si="4"/>
        <v>0.72677595628415292</v>
      </c>
      <c r="D120" s="23">
        <f t="shared" si="5"/>
        <v>12.300107026981449</v>
      </c>
    </row>
    <row r="121" spans="1:4">
      <c r="A121" s="20">
        <v>101</v>
      </c>
      <c r="B121" s="11">
        <f t="shared" si="3"/>
        <v>0.27595628415300544</v>
      </c>
      <c r="C121" s="11">
        <f t="shared" si="4"/>
        <v>0.72404371584699456</v>
      </c>
      <c r="D121" s="23">
        <f t="shared" si="5"/>
        <v>12.223078376053365</v>
      </c>
    </row>
    <row r="122" spans="1:4">
      <c r="A122" s="20">
        <v>102</v>
      </c>
      <c r="B122" s="11">
        <f t="shared" si="3"/>
        <v>0.27868852459016391</v>
      </c>
      <c r="C122" s="11">
        <f t="shared" si="4"/>
        <v>0.72131147540983609</v>
      </c>
      <c r="D122" s="23">
        <f t="shared" si="5"/>
        <v>12.146699400412912</v>
      </c>
    </row>
    <row r="123" spans="1:4">
      <c r="A123" s="20">
        <v>103</v>
      </c>
      <c r="B123" s="11">
        <f t="shared" si="3"/>
        <v>0.28142076502732238</v>
      </c>
      <c r="C123" s="11">
        <f t="shared" si="4"/>
        <v>0.71857923497267762</v>
      </c>
      <c r="D123" s="23">
        <f t="shared" si="5"/>
        <v>12.070957501534382</v>
      </c>
    </row>
    <row r="124" spans="1:4">
      <c r="A124" s="20">
        <v>104</v>
      </c>
      <c r="B124" s="11">
        <f t="shared" si="3"/>
        <v>0.28415300546448086</v>
      </c>
      <c r="C124" s="11">
        <f t="shared" si="4"/>
        <v>0.71584699453551914</v>
      </c>
      <c r="D124" s="23">
        <f t="shared" si="5"/>
        <v>11.995840437800723</v>
      </c>
    </row>
    <row r="125" spans="1:4">
      <c r="A125" s="20">
        <v>105</v>
      </c>
      <c r="B125" s="11">
        <f t="shared" si="3"/>
        <v>0.28688524590163933</v>
      </c>
      <c r="C125" s="11">
        <f t="shared" si="4"/>
        <v>0.71311475409836067</v>
      </c>
      <c r="D125" s="23">
        <f t="shared" si="5"/>
        <v>11.921336310973448</v>
      </c>
    </row>
    <row r="126" spans="1:4">
      <c r="A126" s="20">
        <v>106</v>
      </c>
      <c r="B126" s="11">
        <f t="shared" si="3"/>
        <v>0.2896174863387978</v>
      </c>
      <c r="C126" s="11">
        <f t="shared" si="4"/>
        <v>0.7103825136612022</v>
      </c>
      <c r="D126" s="23">
        <f t="shared" si="5"/>
        <v>11.847433553297682</v>
      </c>
    </row>
    <row r="127" spans="1:4">
      <c r="A127" s="20">
        <v>107</v>
      </c>
      <c r="B127" s="11">
        <f t="shared" si="3"/>
        <v>0.29234972677595628</v>
      </c>
      <c r="C127" s="11">
        <f t="shared" si="4"/>
        <v>0.70765027322404372</v>
      </c>
      <c r="D127" s="23">
        <f t="shared" si="5"/>
        <v>11.77412091520686</v>
      </c>
    </row>
    <row r="128" spans="1:4">
      <c r="A128" s="20">
        <v>108</v>
      </c>
      <c r="B128" s="11">
        <f t="shared" si="3"/>
        <v>0.29508196721311475</v>
      </c>
      <c r="C128" s="11">
        <f t="shared" si="4"/>
        <v>0.70491803278688525</v>
      </c>
      <c r="D128" s="23">
        <f t="shared" si="5"/>
        <v>11.701387453593805</v>
      </c>
    </row>
    <row r="129" spans="1:4">
      <c r="A129" s="20">
        <v>109</v>
      </c>
      <c r="B129" s="11">
        <f t="shared" si="3"/>
        <v>0.29781420765027322</v>
      </c>
      <c r="C129" s="11">
        <f t="shared" si="4"/>
        <v>0.70218579234972678</v>
      </c>
      <c r="D129" s="23">
        <f t="shared" si="5"/>
        <v>11.629222520617098</v>
      </c>
    </row>
    <row r="130" spans="1:4">
      <c r="A130" s="20">
        <v>110</v>
      </c>
      <c r="B130" s="11">
        <f t="shared" si="3"/>
        <v>0.30054644808743169</v>
      </c>
      <c r="C130" s="11">
        <f t="shared" si="4"/>
        <v>0.69945355191256831</v>
      </c>
      <c r="D130" s="23">
        <f t="shared" si="5"/>
        <v>11.557615753013598</v>
      </c>
    </row>
    <row r="131" spans="1:4">
      <c r="A131" s="20">
        <v>111</v>
      </c>
      <c r="B131" s="11">
        <f t="shared" si="3"/>
        <v>0.30327868852459017</v>
      </c>
      <c r="C131" s="11">
        <f t="shared" si="4"/>
        <v>0.69672131147540983</v>
      </c>
      <c r="D131" s="23">
        <f t="shared" si="5"/>
        <v>11.486557061889803</v>
      </c>
    </row>
    <row r="132" spans="1:4">
      <c r="A132" s="20">
        <v>112</v>
      </c>
      <c r="B132" s="11">
        <f t="shared" si="3"/>
        <v>0.30601092896174864</v>
      </c>
      <c r="C132" s="11">
        <f t="shared" si="4"/>
        <v>0.69398907103825136</v>
      </c>
      <c r="D132" s="23">
        <f t="shared" si="5"/>
        <v>11.416036622966491</v>
      </c>
    </row>
    <row r="133" spans="1:4">
      <c r="A133" s="20">
        <v>113</v>
      </c>
      <c r="B133" s="11">
        <f t="shared" si="3"/>
        <v>0.30874316939890711</v>
      </c>
      <c r="C133" s="11">
        <f t="shared" si="4"/>
        <v>0.69125683060109289</v>
      </c>
      <c r="D133" s="23">
        <f t="shared" si="5"/>
        <v>11.346044867252584</v>
      </c>
    </row>
    <row r="134" spans="1:4">
      <c r="A134" s="20">
        <v>114</v>
      </c>
      <c r="B134" s="11">
        <f t="shared" si="3"/>
        <v>0.31147540983606559</v>
      </c>
      <c r="C134" s="11">
        <f t="shared" si="4"/>
        <v>0.68852459016393441</v>
      </c>
      <c r="D134" s="23">
        <f t="shared" si="5"/>
        <v>11.276572472125723</v>
      </c>
    </row>
    <row r="135" spans="1:4">
      <c r="A135" s="20">
        <v>115</v>
      </c>
      <c r="B135" s="11">
        <f t="shared" si="3"/>
        <v>0.31420765027322406</v>
      </c>
      <c r="C135" s="11">
        <f t="shared" si="4"/>
        <v>0.68579234972677594</v>
      </c>
      <c r="D135" s="23">
        <f t="shared" si="5"/>
        <v>11.207610352798408</v>
      </c>
    </row>
    <row r="136" spans="1:4">
      <c r="A136" s="20">
        <v>116</v>
      </c>
      <c r="B136" s="11">
        <f t="shared" si="3"/>
        <v>0.31693989071038253</v>
      </c>
      <c r="C136" s="11">
        <f t="shared" si="4"/>
        <v>0.68306010928961747</v>
      </c>
      <c r="D136" s="23">
        <f t="shared" si="5"/>
        <v>11.139149654149735</v>
      </c>
    </row>
    <row r="137" spans="1:4">
      <c r="A137" s="20">
        <v>117</v>
      </c>
      <c r="B137" s="11">
        <f t="shared" si="3"/>
        <v>0.31967213114754101</v>
      </c>
      <c r="C137" s="11">
        <f t="shared" si="4"/>
        <v>0.68032786885245899</v>
      </c>
      <c r="D137" s="23">
        <f t="shared" si="5"/>
        <v>11.071181742904109</v>
      </c>
    </row>
    <row r="138" spans="1:4">
      <c r="A138" s="20">
        <v>118</v>
      </c>
      <c r="B138" s="11">
        <f t="shared" si="3"/>
        <v>0.32240437158469948</v>
      </c>
      <c r="C138" s="11">
        <f t="shared" si="4"/>
        <v>0.67759562841530052</v>
      </c>
      <c r="D138" s="23">
        <f t="shared" si="5"/>
        <v>11.003698200139263</v>
      </c>
    </row>
    <row r="139" spans="1:4">
      <c r="A139" s="20">
        <v>119</v>
      </c>
      <c r="B139" s="11">
        <f t="shared" si="3"/>
        <v>0.3251366120218579</v>
      </c>
      <c r="C139" s="11">
        <f t="shared" si="4"/>
        <v>0.67486338797814205</v>
      </c>
      <c r="D139" s="23">
        <f t="shared" si="5"/>
        <v>10.936690814107081</v>
      </c>
    </row>
    <row r="140" spans="1:4">
      <c r="A140" s="20">
        <v>120</v>
      </c>
      <c r="B140" s="11">
        <f t="shared" si="3"/>
        <v>0.32786885245901637</v>
      </c>
      <c r="C140" s="11">
        <f t="shared" si="4"/>
        <v>0.67213114754098369</v>
      </c>
      <c r="D140" s="23">
        <f t="shared" si="5"/>
        <v>10.870151573351562</v>
      </c>
    </row>
    <row r="141" spans="1:4">
      <c r="A141" s="20">
        <v>121</v>
      </c>
      <c r="B141" s="11">
        <f t="shared" si="3"/>
        <v>0.33060109289617484</v>
      </c>
      <c r="C141" s="11">
        <f t="shared" si="4"/>
        <v>0.6693989071038251</v>
      </c>
      <c r="D141" s="23">
        <f t="shared" si="5"/>
        <v>10.804072660109256</v>
      </c>
    </row>
    <row r="142" spans="1:4">
      <c r="A142" s="20">
        <v>122</v>
      </c>
      <c r="B142" s="11">
        <f t="shared" si="3"/>
        <v>0.33333333333333331</v>
      </c>
      <c r="C142" s="11">
        <f t="shared" si="4"/>
        <v>0.66666666666666674</v>
      </c>
      <c r="D142" s="23">
        <f t="shared" si="5"/>
        <v>10.738446443978347</v>
      </c>
    </row>
    <row r="143" spans="1:4">
      <c r="A143" s="20">
        <v>123</v>
      </c>
      <c r="B143" s="11">
        <f t="shared" si="3"/>
        <v>0.33606557377049179</v>
      </c>
      <c r="C143" s="11">
        <f t="shared" si="4"/>
        <v>0.66393442622950816</v>
      </c>
      <c r="D143" s="23">
        <f t="shared" si="5"/>
        <v>10.673265475843214</v>
      </c>
    </row>
    <row r="144" spans="1:4">
      <c r="A144" s="20">
        <v>124</v>
      </c>
      <c r="B144" s="11">
        <f t="shared" si="3"/>
        <v>0.33879781420765026</v>
      </c>
      <c r="C144" s="11">
        <f t="shared" si="4"/>
        <v>0.66120218579234979</v>
      </c>
      <c r="D144" s="23">
        <f t="shared" si="5"/>
        <v>10.608522482042249</v>
      </c>
    </row>
    <row r="145" spans="1:4">
      <c r="A145" s="20">
        <v>125</v>
      </c>
      <c r="B145" s="11">
        <f t="shared" si="3"/>
        <v>0.34153005464480873</v>
      </c>
      <c r="C145" s="11">
        <f t="shared" si="4"/>
        <v>0.65846994535519121</v>
      </c>
      <c r="D145" s="23">
        <f t="shared" si="5"/>
        <v>10.544210358767195</v>
      </c>
    </row>
    <row r="146" spans="1:4">
      <c r="A146" s="20">
        <v>126</v>
      </c>
      <c r="B146" s="11">
        <f t="shared" si="3"/>
        <v>0.34426229508196721</v>
      </c>
      <c r="C146" s="11">
        <f t="shared" si="4"/>
        <v>0.65573770491803285</v>
      </c>
      <c r="D146" s="23">
        <f t="shared" si="5"/>
        <v>10.480322166683061</v>
      </c>
    </row>
    <row r="147" spans="1:4">
      <c r="A147" s="20">
        <v>127</v>
      </c>
      <c r="B147" s="11">
        <f t="shared" si="3"/>
        <v>0.34699453551912568</v>
      </c>
      <c r="C147" s="11">
        <f t="shared" si="4"/>
        <v>0.65300546448087426</v>
      </c>
      <c r="D147" s="23">
        <f t="shared" si="5"/>
        <v>10.41685112575818</v>
      </c>
    </row>
    <row r="148" spans="1:4">
      <c r="A148" s="20">
        <v>128</v>
      </c>
      <c r="B148" s="11">
        <f t="shared" si="3"/>
        <v>0.34972677595628415</v>
      </c>
      <c r="C148" s="11">
        <f t="shared" si="4"/>
        <v>0.6502732240437159</v>
      </c>
      <c r="D148" s="23">
        <f t="shared" si="5"/>
        <v>10.353790610294601</v>
      </c>
    </row>
    <row r="149" spans="1:4">
      <c r="A149" s="20">
        <v>129</v>
      </c>
      <c r="B149" s="11">
        <f t="shared" si="3"/>
        <v>0.35245901639344263</v>
      </c>
      <c r="C149" s="11">
        <f t="shared" si="4"/>
        <v>0.64754098360655732</v>
      </c>
      <c r="D149" s="23">
        <f t="shared" si="5"/>
        <v>10.29113414414951</v>
      </c>
    </row>
    <row r="150" spans="1:4">
      <c r="A150" s="20">
        <v>130</v>
      </c>
      <c r="B150" s="11">
        <f t="shared" ref="B150:B213" si="6">A150/366</f>
        <v>0.3551912568306011</v>
      </c>
      <c r="C150" s="11">
        <f t="shared" ref="C150:C213" si="7">1-B150</f>
        <v>0.64480874316939896</v>
      </c>
      <c r="D150" s="23">
        <f t="shared" ref="D150:D213" si="8">$B$8*(-LN(A150/365))^(1/$B$7)</f>
        <v>10.228875396138886</v>
      </c>
    </row>
    <row r="151" spans="1:4">
      <c r="A151" s="20">
        <v>131</v>
      </c>
      <c r="B151" s="11">
        <f t="shared" si="6"/>
        <v>0.35792349726775957</v>
      </c>
      <c r="C151" s="11">
        <f t="shared" si="7"/>
        <v>0.64207650273224037</v>
      </c>
      <c r="D151" s="23">
        <f t="shared" si="8"/>
        <v>10.167008175615067</v>
      </c>
    </row>
    <row r="152" spans="1:4">
      <c r="A152" s="20">
        <v>132</v>
      </c>
      <c r="B152" s="11">
        <f t="shared" si="6"/>
        <v>0.36065573770491804</v>
      </c>
      <c r="C152" s="11">
        <f t="shared" si="7"/>
        <v>0.63934426229508201</v>
      </c>
      <c r="D152" s="23">
        <f t="shared" si="8"/>
        <v>10.105526428210307</v>
      </c>
    </row>
    <row r="153" spans="1:4">
      <c r="A153" s="20">
        <v>133</v>
      </c>
      <c r="B153" s="11">
        <f t="shared" si="6"/>
        <v>0.36338797814207652</v>
      </c>
      <c r="C153" s="11">
        <f t="shared" si="7"/>
        <v>0.63661202185792343</v>
      </c>
      <c r="D153" s="23">
        <f t="shared" si="8"/>
        <v>10.044424231738899</v>
      </c>
    </row>
    <row r="154" spans="1:4">
      <c r="A154" s="20">
        <v>134</v>
      </c>
      <c r="B154" s="11">
        <f t="shared" si="6"/>
        <v>0.36612021857923499</v>
      </c>
      <c r="C154" s="11">
        <f t="shared" si="7"/>
        <v>0.63387978142076506</v>
      </c>
      <c r="D154" s="23">
        <f t="shared" si="8"/>
        <v>9.9836957922507299</v>
      </c>
    </row>
    <row r="155" spans="1:4">
      <c r="A155" s="20">
        <v>135</v>
      </c>
      <c r="B155" s="11">
        <f t="shared" si="6"/>
        <v>0.36885245901639346</v>
      </c>
      <c r="C155" s="11">
        <f t="shared" si="7"/>
        <v>0.63114754098360648</v>
      </c>
      <c r="D155" s="23">
        <f t="shared" si="8"/>
        <v>9.923335440229577</v>
      </c>
    </row>
    <row r="156" spans="1:4">
      <c r="A156" s="20">
        <v>136</v>
      </c>
      <c r="B156" s="11">
        <f t="shared" si="6"/>
        <v>0.37158469945355194</v>
      </c>
      <c r="C156" s="11">
        <f t="shared" si="7"/>
        <v>0.62841530054644812</v>
      </c>
      <c r="D156" s="23">
        <f t="shared" si="8"/>
        <v>9.8633376269297699</v>
      </c>
    </row>
    <row r="157" spans="1:4">
      <c r="A157" s="20">
        <v>137</v>
      </c>
      <c r="B157" s="11">
        <f t="shared" si="6"/>
        <v>0.37431693989071041</v>
      </c>
      <c r="C157" s="11">
        <f t="shared" si="7"/>
        <v>0.62568306010928953</v>
      </c>
      <c r="D157" s="23">
        <f t="shared" si="8"/>
        <v>9.8036969208451392</v>
      </c>
    </row>
    <row r="158" spans="1:4">
      <c r="A158" s="20">
        <v>138</v>
      </c>
      <c r="B158" s="11">
        <f t="shared" si="6"/>
        <v>0.37704918032786883</v>
      </c>
      <c r="C158" s="11">
        <f t="shared" si="7"/>
        <v>0.62295081967213117</v>
      </c>
      <c r="D158" s="23">
        <f t="shared" si="8"/>
        <v>9.7444080043045425</v>
      </c>
    </row>
    <row r="159" spans="1:4">
      <c r="A159" s="20">
        <v>139</v>
      </c>
      <c r="B159" s="11">
        <f t="shared" si="6"/>
        <v>0.3797814207650273</v>
      </c>
      <c r="C159" s="11">
        <f t="shared" si="7"/>
        <v>0.6202185792349727</v>
      </c>
      <c r="D159" s="23">
        <f t="shared" si="8"/>
        <v>9.6854656701884974</v>
      </c>
    </row>
    <row r="160" spans="1:4">
      <c r="A160" s="20">
        <v>140</v>
      </c>
      <c r="B160" s="11">
        <f t="shared" si="6"/>
        <v>0.38251366120218577</v>
      </c>
      <c r="C160" s="11">
        <f t="shared" si="7"/>
        <v>0.61748633879781423</v>
      </c>
      <c r="D160" s="23">
        <f t="shared" si="8"/>
        <v>9.6268648187617192</v>
      </c>
    </row>
    <row r="161" spans="1:4">
      <c r="A161" s="20">
        <v>141</v>
      </c>
      <c r="B161" s="11">
        <f t="shared" si="6"/>
        <v>0.38524590163934425</v>
      </c>
      <c r="C161" s="11">
        <f t="shared" si="7"/>
        <v>0.61475409836065575</v>
      </c>
      <c r="D161" s="23">
        <f t="shared" si="8"/>
        <v>9.5686004546166679</v>
      </c>
    </row>
    <row r="162" spans="1:4">
      <c r="A162" s="20">
        <v>142</v>
      </c>
      <c r="B162" s="11">
        <f t="shared" si="6"/>
        <v>0.38797814207650272</v>
      </c>
      <c r="C162" s="11">
        <f t="shared" si="7"/>
        <v>0.61202185792349728</v>
      </c>
      <c r="D162" s="23">
        <f t="shared" si="8"/>
        <v>9.5106676837233977</v>
      </c>
    </row>
    <row r="163" spans="1:4">
      <c r="A163" s="20">
        <v>143</v>
      </c>
      <c r="B163" s="11">
        <f t="shared" si="6"/>
        <v>0.39071038251366119</v>
      </c>
      <c r="C163" s="11">
        <f t="shared" si="7"/>
        <v>0.60928961748633881</v>
      </c>
      <c r="D163" s="23">
        <f t="shared" si="8"/>
        <v>9.4530617105812329</v>
      </c>
    </row>
    <row r="164" spans="1:4">
      <c r="A164" s="20">
        <v>144</v>
      </c>
      <c r="B164" s="11">
        <f t="shared" si="6"/>
        <v>0.39344262295081966</v>
      </c>
      <c r="C164" s="11">
        <f t="shared" si="7"/>
        <v>0.60655737704918034</v>
      </c>
      <c r="D164" s="23">
        <f t="shared" si="8"/>
        <v>9.3957778354680777</v>
      </c>
    </row>
    <row r="165" spans="1:4">
      <c r="A165" s="20">
        <v>145</v>
      </c>
      <c r="B165" s="11">
        <f t="shared" si="6"/>
        <v>0.39617486338797814</v>
      </c>
      <c r="C165" s="11">
        <f t="shared" si="7"/>
        <v>0.60382513661202186</v>
      </c>
      <c r="D165" s="23">
        <f t="shared" si="8"/>
        <v>9.3388114517832825</v>
      </c>
    </row>
    <row r="166" spans="1:4">
      <c r="A166" s="20">
        <v>146</v>
      </c>
      <c r="B166" s="11">
        <f t="shared" si="6"/>
        <v>0.39890710382513661</v>
      </c>
      <c r="C166" s="11">
        <f t="shared" si="7"/>
        <v>0.60109289617486339</v>
      </c>
      <c r="D166" s="23">
        <f t="shared" si="8"/>
        <v>9.2821580434802033</v>
      </c>
    </row>
    <row r="167" spans="1:4">
      <c r="A167" s="20">
        <v>147</v>
      </c>
      <c r="B167" s="11">
        <f t="shared" si="6"/>
        <v>0.40163934426229508</v>
      </c>
      <c r="C167" s="11">
        <f t="shared" si="7"/>
        <v>0.59836065573770492</v>
      </c>
      <c r="D167" s="23">
        <f t="shared" si="8"/>
        <v>9.2258131825848579</v>
      </c>
    </row>
    <row r="168" spans="1:4">
      <c r="A168" s="20">
        <v>148</v>
      </c>
      <c r="B168" s="11">
        <f t="shared" si="6"/>
        <v>0.40437158469945356</v>
      </c>
      <c r="C168" s="11">
        <f t="shared" si="7"/>
        <v>0.59562841530054644</v>
      </c>
      <c r="D168" s="23">
        <f t="shared" si="8"/>
        <v>9.169772526797118</v>
      </c>
    </row>
    <row r="169" spans="1:4">
      <c r="A169" s="20">
        <v>149</v>
      </c>
      <c r="B169" s="11">
        <f t="shared" si="6"/>
        <v>0.40710382513661203</v>
      </c>
      <c r="C169" s="11">
        <f t="shared" si="7"/>
        <v>0.59289617486338797</v>
      </c>
      <c r="D169" s="23">
        <f t="shared" si="8"/>
        <v>9.1140318171711385</v>
      </c>
    </row>
    <row r="170" spans="1:4">
      <c r="A170" s="20">
        <v>150</v>
      </c>
      <c r="B170" s="11">
        <f t="shared" si="6"/>
        <v>0.4098360655737705</v>
      </c>
      <c r="C170" s="11">
        <f t="shared" si="7"/>
        <v>0.5901639344262295</v>
      </c>
      <c r="D170" s="23">
        <f t="shared" si="8"/>
        <v>9.0585868758718604</v>
      </c>
    </row>
    <row r="171" spans="1:4">
      <c r="A171" s="20">
        <v>151</v>
      </c>
      <c r="B171" s="11">
        <f t="shared" si="6"/>
        <v>0.41256830601092898</v>
      </c>
      <c r="C171" s="11">
        <f t="shared" si="7"/>
        <v>0.58743169398907102</v>
      </c>
      <c r="D171" s="23">
        <f t="shared" si="8"/>
        <v>9.0034336040045311</v>
      </c>
    </row>
    <row r="172" spans="1:4">
      <c r="A172" s="20">
        <v>152</v>
      </c>
      <c r="B172" s="11">
        <f t="shared" si="6"/>
        <v>0.41530054644808745</v>
      </c>
      <c r="C172" s="11">
        <f t="shared" si="7"/>
        <v>0.58469945355191255</v>
      </c>
      <c r="D172" s="23">
        <f t="shared" si="8"/>
        <v>8.9485679795143795</v>
      </c>
    </row>
    <row r="173" spans="1:4">
      <c r="A173" s="20">
        <v>153</v>
      </c>
      <c r="B173" s="11">
        <f t="shared" si="6"/>
        <v>0.41803278688524592</v>
      </c>
      <c r="C173" s="11">
        <f t="shared" si="7"/>
        <v>0.58196721311475408</v>
      </c>
      <c r="D173" s="23">
        <f t="shared" si="8"/>
        <v>8.8939860551536665</v>
      </c>
    </row>
    <row r="174" spans="1:4">
      <c r="A174" s="20">
        <v>154</v>
      </c>
      <c r="B174" s="11">
        <f t="shared" si="6"/>
        <v>0.42076502732240439</v>
      </c>
      <c r="C174" s="11">
        <f t="shared" si="7"/>
        <v>0.57923497267759561</v>
      </c>
      <c r="D174" s="23">
        <f t="shared" si="8"/>
        <v>8.8396839565134879</v>
      </c>
    </row>
    <row r="175" spans="1:4">
      <c r="A175" s="20">
        <v>155</v>
      </c>
      <c r="B175" s="11">
        <f t="shared" si="6"/>
        <v>0.42349726775956287</v>
      </c>
      <c r="C175" s="11">
        <f t="shared" si="7"/>
        <v>0.57650273224043713</v>
      </c>
      <c r="D175" s="23">
        <f t="shared" si="8"/>
        <v>8.7856578801178262</v>
      </c>
    </row>
    <row r="176" spans="1:4">
      <c r="A176" s="20">
        <v>156</v>
      </c>
      <c r="B176" s="11">
        <f t="shared" si="6"/>
        <v>0.42622950819672129</v>
      </c>
      <c r="C176" s="11">
        <f t="shared" si="7"/>
        <v>0.57377049180327866</v>
      </c>
      <c r="D176" s="23">
        <f t="shared" si="8"/>
        <v>8.7319040915774018</v>
      </c>
    </row>
    <row r="177" spans="1:4">
      <c r="A177" s="20">
        <v>157</v>
      </c>
      <c r="B177" s="11">
        <f t="shared" si="6"/>
        <v>0.42896174863387976</v>
      </c>
      <c r="C177" s="11">
        <f t="shared" si="7"/>
        <v>0.5710382513661203</v>
      </c>
      <c r="D177" s="23">
        <f t="shared" si="8"/>
        <v>8.6784189238010967</v>
      </c>
    </row>
    <row r="178" spans="1:4">
      <c r="A178" s="20">
        <v>158</v>
      </c>
      <c r="B178" s="11">
        <f t="shared" si="6"/>
        <v>0.43169398907103823</v>
      </c>
      <c r="C178" s="11">
        <f t="shared" si="7"/>
        <v>0.56830601092896171</v>
      </c>
      <c r="D178" s="23">
        <f t="shared" si="8"/>
        <v>8.6251987752626782</v>
      </c>
    </row>
    <row r="179" spans="1:4">
      <c r="A179" s="20">
        <v>159</v>
      </c>
      <c r="B179" s="11">
        <f t="shared" si="6"/>
        <v>0.4344262295081967</v>
      </c>
      <c r="C179" s="11">
        <f t="shared" si="7"/>
        <v>0.56557377049180335</v>
      </c>
      <c r="D179" s="23">
        <f t="shared" si="8"/>
        <v>8.5722401083207824</v>
      </c>
    </row>
    <row r="180" spans="1:4">
      <c r="A180" s="20">
        <v>160</v>
      </c>
      <c r="B180" s="11">
        <f t="shared" si="6"/>
        <v>0.43715846994535518</v>
      </c>
      <c r="C180" s="11">
        <f t="shared" si="7"/>
        <v>0.56284153005464477</v>
      </c>
      <c r="D180" s="23">
        <f t="shared" si="8"/>
        <v>8.5195394475901089</v>
      </c>
    </row>
    <row r="181" spans="1:4">
      <c r="A181" s="20">
        <v>161</v>
      </c>
      <c r="B181" s="11">
        <f t="shared" si="6"/>
        <v>0.43989071038251365</v>
      </c>
      <c r="C181" s="11">
        <f t="shared" si="7"/>
        <v>0.56010928961748641</v>
      </c>
      <c r="D181" s="23">
        <f t="shared" si="8"/>
        <v>8.4670933783619269</v>
      </c>
    </row>
    <row r="182" spans="1:4">
      <c r="A182" s="20">
        <v>162</v>
      </c>
      <c r="B182" s="11">
        <f t="shared" si="6"/>
        <v>0.44262295081967212</v>
      </c>
      <c r="C182" s="11">
        <f t="shared" si="7"/>
        <v>0.55737704918032782</v>
      </c>
      <c r="D182" s="23">
        <f t="shared" si="8"/>
        <v>8.4148985450720346</v>
      </c>
    </row>
    <row r="183" spans="1:4">
      <c r="A183" s="20">
        <v>163</v>
      </c>
      <c r="B183" s="11">
        <f t="shared" si="6"/>
        <v>0.4453551912568306</v>
      </c>
      <c r="C183" s="11">
        <f t="shared" si="7"/>
        <v>0.55464480874316946</v>
      </c>
      <c r="D183" s="23">
        <f t="shared" si="8"/>
        <v>8.3629516498144056</v>
      </c>
    </row>
    <row r="184" spans="1:4">
      <c r="A184" s="20">
        <v>164</v>
      </c>
      <c r="B184" s="11">
        <f t="shared" si="6"/>
        <v>0.44808743169398907</v>
      </c>
      <c r="C184" s="11">
        <f t="shared" si="7"/>
        <v>0.55191256830601088</v>
      </c>
      <c r="D184" s="23">
        <f t="shared" si="8"/>
        <v>8.3112494508988668</v>
      </c>
    </row>
    <row r="185" spans="1:4">
      <c r="A185" s="20">
        <v>165</v>
      </c>
      <c r="B185" s="11">
        <f t="shared" si="6"/>
        <v>0.45081967213114754</v>
      </c>
      <c r="C185" s="11">
        <f t="shared" si="7"/>
        <v>0.54918032786885251</v>
      </c>
      <c r="D185" s="23">
        <f t="shared" si="8"/>
        <v>8.2597887614511407</v>
      </c>
    </row>
    <row r="186" spans="1:4">
      <c r="A186" s="20">
        <v>166</v>
      </c>
      <c r="B186" s="11">
        <f t="shared" si="6"/>
        <v>0.45355191256830601</v>
      </c>
      <c r="C186" s="11">
        <f t="shared" si="7"/>
        <v>0.54644808743169393</v>
      </c>
      <c r="D186" s="23">
        <f t="shared" si="8"/>
        <v>8.2085664480537304</v>
      </c>
    </row>
    <row r="187" spans="1:4">
      <c r="A187" s="20">
        <v>167</v>
      </c>
      <c r="B187" s="11">
        <f t="shared" si="6"/>
        <v>0.45628415300546449</v>
      </c>
      <c r="C187" s="11">
        <f t="shared" si="7"/>
        <v>0.54371584699453557</v>
      </c>
      <c r="D187" s="23">
        <f t="shared" si="8"/>
        <v>8.157579429426173</v>
      </c>
    </row>
    <row r="188" spans="1:4">
      <c r="A188" s="20">
        <v>168</v>
      </c>
      <c r="B188" s="11">
        <f t="shared" si="6"/>
        <v>0.45901639344262296</v>
      </c>
      <c r="C188" s="11">
        <f t="shared" si="7"/>
        <v>0.54098360655737698</v>
      </c>
      <c r="D188" s="23">
        <f t="shared" si="8"/>
        <v>8.1068246751431801</v>
      </c>
    </row>
    <row r="189" spans="1:4">
      <c r="A189" s="20">
        <v>169</v>
      </c>
      <c r="B189" s="11">
        <f t="shared" si="6"/>
        <v>0.46174863387978143</v>
      </c>
      <c r="C189" s="11">
        <f t="shared" si="7"/>
        <v>0.53825136612021862</v>
      </c>
      <c r="D189" s="23">
        <f t="shared" si="8"/>
        <v>8.0562992043893669</v>
      </c>
    </row>
    <row r="190" spans="1:4">
      <c r="A190" s="20">
        <v>170</v>
      </c>
      <c r="B190" s="11">
        <f t="shared" si="6"/>
        <v>0.46448087431693991</v>
      </c>
      <c r="C190" s="11">
        <f t="shared" si="7"/>
        <v>0.53551912568306004</v>
      </c>
      <c r="D190" s="23">
        <f t="shared" si="8"/>
        <v>8.0060000847492034</v>
      </c>
    </row>
    <row r="191" spans="1:4">
      <c r="A191" s="20">
        <v>171</v>
      </c>
      <c r="B191" s="11">
        <f t="shared" si="6"/>
        <v>0.46721311475409838</v>
      </c>
      <c r="C191" s="11">
        <f t="shared" si="7"/>
        <v>0.53278688524590168</v>
      </c>
      <c r="D191" s="23">
        <f t="shared" si="8"/>
        <v>7.9559244310309545</v>
      </c>
    </row>
    <row r="192" spans="1:4">
      <c r="A192" s="20">
        <v>172</v>
      </c>
      <c r="B192" s="11">
        <f t="shared" si="6"/>
        <v>0.46994535519125685</v>
      </c>
      <c r="C192" s="11">
        <f t="shared" si="7"/>
        <v>0.53005464480874309</v>
      </c>
      <c r="D192" s="23">
        <f t="shared" si="8"/>
        <v>7.9060694041233894</v>
      </c>
    </row>
    <row r="193" spans="1:4">
      <c r="A193" s="20">
        <v>173</v>
      </c>
      <c r="B193" s="11">
        <f t="shared" si="6"/>
        <v>0.47267759562841533</v>
      </c>
      <c r="C193" s="11">
        <f t="shared" si="7"/>
        <v>0.52732240437158473</v>
      </c>
      <c r="D193" s="23">
        <f t="shared" si="8"/>
        <v>7.8564322098840931</v>
      </c>
    </row>
    <row r="194" spans="1:4">
      <c r="A194" s="20">
        <v>174</v>
      </c>
      <c r="B194" s="11">
        <f t="shared" si="6"/>
        <v>0.47540983606557374</v>
      </c>
      <c r="C194" s="11">
        <f t="shared" si="7"/>
        <v>0.52459016393442626</v>
      </c>
      <c r="D194" s="23">
        <f t="shared" si="8"/>
        <v>7.8070100980582771</v>
      </c>
    </row>
    <row r="195" spans="1:4">
      <c r="A195" s="20">
        <v>175</v>
      </c>
      <c r="B195" s="11">
        <f t="shared" si="6"/>
        <v>0.47814207650273222</v>
      </c>
      <c r="C195" s="11">
        <f t="shared" si="7"/>
        <v>0.52185792349726778</v>
      </c>
      <c r="D195" s="23">
        <f t="shared" si="8"/>
        <v>7.7578003612270061</v>
      </c>
    </row>
    <row r="196" spans="1:4">
      <c r="A196" s="20">
        <v>176</v>
      </c>
      <c r="B196" s="11">
        <f t="shared" si="6"/>
        <v>0.48087431693989069</v>
      </c>
      <c r="C196" s="11">
        <f t="shared" si="7"/>
        <v>0.51912568306010931</v>
      </c>
      <c r="D196" s="23">
        <f t="shared" si="8"/>
        <v>7.7088003337837998</v>
      </c>
    </row>
    <row r="197" spans="1:4">
      <c r="A197" s="20">
        <v>177</v>
      </c>
      <c r="B197" s="11">
        <f t="shared" si="6"/>
        <v>0.48360655737704916</v>
      </c>
      <c r="C197" s="11">
        <f t="shared" si="7"/>
        <v>0.51639344262295084</v>
      </c>
      <c r="D197" s="23">
        <f t="shared" si="8"/>
        <v>7.6600073909386515</v>
      </c>
    </row>
    <row r="198" spans="1:4">
      <c r="A198" s="20">
        <v>178</v>
      </c>
      <c r="B198" s="11">
        <f t="shared" si="6"/>
        <v>0.48633879781420764</v>
      </c>
      <c r="C198" s="11">
        <f t="shared" si="7"/>
        <v>0.51366120218579236</v>
      </c>
      <c r="D198" s="23">
        <f t="shared" si="8"/>
        <v>7.6114189477484553</v>
      </c>
    </row>
    <row r="199" spans="1:4">
      <c r="A199" s="20">
        <v>179</v>
      </c>
      <c r="B199" s="11">
        <f t="shared" si="6"/>
        <v>0.48907103825136611</v>
      </c>
      <c r="C199" s="11">
        <f t="shared" si="7"/>
        <v>0.51092896174863389</v>
      </c>
      <c r="D199" s="23">
        <f t="shared" si="8"/>
        <v>7.5630324581729687</v>
      </c>
    </row>
    <row r="200" spans="1:4">
      <c r="A200" s="20">
        <v>180</v>
      </c>
      <c r="B200" s="11">
        <f t="shared" si="6"/>
        <v>0.49180327868852458</v>
      </c>
      <c r="C200" s="11">
        <f t="shared" si="7"/>
        <v>0.50819672131147542</v>
      </c>
      <c r="D200" s="23">
        <f t="shared" si="8"/>
        <v>7.5148454141554213</v>
      </c>
    </row>
    <row r="201" spans="1:4">
      <c r="A201" s="20">
        <v>181</v>
      </c>
      <c r="B201" s="11">
        <f t="shared" si="6"/>
        <v>0.49453551912568305</v>
      </c>
      <c r="C201" s="11">
        <f t="shared" si="7"/>
        <v>0.50546448087431695</v>
      </c>
      <c r="D201" s="23">
        <f t="shared" si="8"/>
        <v>7.4668553447268833</v>
      </c>
    </row>
    <row r="202" spans="1:4">
      <c r="A202" s="20">
        <v>182</v>
      </c>
      <c r="B202" s="11">
        <f t="shared" si="6"/>
        <v>0.49726775956284153</v>
      </c>
      <c r="C202" s="11">
        <f t="shared" si="7"/>
        <v>0.50273224043715847</v>
      </c>
      <c r="D202" s="23">
        <f t="shared" si="8"/>
        <v>7.4190598151336085</v>
      </c>
    </row>
    <row r="203" spans="1:4">
      <c r="A203" s="20">
        <v>183</v>
      </c>
      <c r="B203" s="11">
        <f t="shared" si="6"/>
        <v>0.5</v>
      </c>
      <c r="C203" s="11">
        <f t="shared" si="7"/>
        <v>0.5</v>
      </c>
      <c r="D203" s="23">
        <f t="shared" si="8"/>
        <v>7.3714564259865609</v>
      </c>
    </row>
    <row r="204" spans="1:4">
      <c r="A204" s="20">
        <v>184</v>
      </c>
      <c r="B204" s="11">
        <f t="shared" si="6"/>
        <v>0.50273224043715847</v>
      </c>
      <c r="C204" s="11">
        <f t="shared" si="7"/>
        <v>0.49726775956284153</v>
      </c>
      <c r="D204" s="23">
        <f t="shared" si="8"/>
        <v>7.3240428124323342</v>
      </c>
    </row>
    <row r="205" spans="1:4">
      <c r="A205" s="20">
        <v>185</v>
      </c>
      <c r="B205" s="11">
        <f t="shared" si="6"/>
        <v>0.50546448087431695</v>
      </c>
      <c r="C205" s="11">
        <f t="shared" si="7"/>
        <v>0.49453551912568305</v>
      </c>
      <c r="D205" s="23">
        <f t="shared" si="8"/>
        <v>7.2768166433447563</v>
      </c>
    </row>
    <row r="206" spans="1:4">
      <c r="A206" s="20">
        <v>186</v>
      </c>
      <c r="B206" s="11">
        <f t="shared" si="6"/>
        <v>0.50819672131147542</v>
      </c>
      <c r="C206" s="11">
        <f t="shared" si="7"/>
        <v>0.49180327868852458</v>
      </c>
      <c r="D206" s="23">
        <f t="shared" si="8"/>
        <v>7.2297756205364685</v>
      </c>
    </row>
    <row r="207" spans="1:4">
      <c r="A207" s="20">
        <v>187</v>
      </c>
      <c r="B207" s="11">
        <f t="shared" si="6"/>
        <v>0.51092896174863389</v>
      </c>
      <c r="C207" s="11">
        <f t="shared" si="7"/>
        <v>0.48907103825136611</v>
      </c>
      <c r="D207" s="23">
        <f t="shared" si="8"/>
        <v>7.1829174779897791</v>
      </c>
    </row>
    <row r="208" spans="1:4">
      <c r="A208" s="20">
        <v>188</v>
      </c>
      <c r="B208" s="11">
        <f t="shared" si="6"/>
        <v>0.51366120218579236</v>
      </c>
      <c r="C208" s="11">
        <f t="shared" si="7"/>
        <v>0.48633879781420764</v>
      </c>
      <c r="D208" s="23">
        <f t="shared" si="8"/>
        <v>7.1362399811061481</v>
      </c>
    </row>
    <row r="209" spans="1:4">
      <c r="A209" s="20">
        <v>189</v>
      </c>
      <c r="B209" s="11">
        <f t="shared" si="6"/>
        <v>0.51639344262295084</v>
      </c>
      <c r="C209" s="11">
        <f t="shared" si="7"/>
        <v>0.48360655737704916</v>
      </c>
      <c r="D209" s="23">
        <f t="shared" si="8"/>
        <v>7.0897409259736559</v>
      </c>
    </row>
    <row r="210" spans="1:4">
      <c r="A210" s="20">
        <v>190</v>
      </c>
      <c r="B210" s="11">
        <f t="shared" si="6"/>
        <v>0.51912568306010931</v>
      </c>
      <c r="C210" s="11">
        <f t="shared" si="7"/>
        <v>0.48087431693989069</v>
      </c>
      <c r="D210" s="23">
        <f t="shared" si="8"/>
        <v>7.0434181386518473</v>
      </c>
    </row>
    <row r="211" spans="1:4">
      <c r="A211" s="20">
        <v>191</v>
      </c>
      <c r="B211" s="11">
        <f t="shared" si="6"/>
        <v>0.52185792349726778</v>
      </c>
      <c r="C211" s="11">
        <f t="shared" si="7"/>
        <v>0.47814207650273222</v>
      </c>
      <c r="D211" s="23">
        <f t="shared" si="8"/>
        <v>6.9972694744733568</v>
      </c>
    </row>
    <row r="212" spans="1:4">
      <c r="A212" s="20">
        <v>192</v>
      </c>
      <c r="B212" s="11">
        <f t="shared" si="6"/>
        <v>0.52459016393442626</v>
      </c>
      <c r="C212" s="11">
        <f t="shared" si="7"/>
        <v>0.47540983606557374</v>
      </c>
      <c r="D212" s="23">
        <f t="shared" si="8"/>
        <v>6.9512928173617228</v>
      </c>
    </row>
    <row r="213" spans="1:4">
      <c r="A213" s="20">
        <v>193</v>
      </c>
      <c r="B213" s="11">
        <f t="shared" si="6"/>
        <v>0.52732240437158473</v>
      </c>
      <c r="C213" s="11">
        <f t="shared" si="7"/>
        <v>0.47267759562841527</v>
      </c>
      <c r="D213" s="23">
        <f t="shared" si="8"/>
        <v>6.905486079164862</v>
      </c>
    </row>
    <row r="214" spans="1:4">
      <c r="A214" s="20">
        <v>194</v>
      </c>
      <c r="B214" s="11">
        <f t="shared" ref="B214:B277" si="9">A214/366</f>
        <v>0.5300546448087432</v>
      </c>
      <c r="C214" s="11">
        <f t="shared" ref="C214:C277" si="10">1-B214</f>
        <v>0.4699453551912568</v>
      </c>
      <c r="D214" s="23">
        <f t="shared" ref="D214:D277" si="11">$B$8*(-LN(A214/365))^(1/$B$7)</f>
        <v>6.8598471990036538</v>
      </c>
    </row>
    <row r="215" spans="1:4">
      <c r="A215" s="20">
        <v>195</v>
      </c>
      <c r="B215" s="11">
        <f t="shared" si="9"/>
        <v>0.53278688524590168</v>
      </c>
      <c r="C215" s="11">
        <f t="shared" si="10"/>
        <v>0.46721311475409832</v>
      </c>
      <c r="D215" s="23">
        <f t="shared" si="11"/>
        <v>6.8143741426350886</v>
      </c>
    </row>
    <row r="216" spans="1:4">
      <c r="A216" s="20">
        <v>196</v>
      </c>
      <c r="B216" s="11">
        <f t="shared" si="9"/>
        <v>0.53551912568306015</v>
      </c>
      <c r="C216" s="11">
        <f t="shared" si="10"/>
        <v>0.46448087431693985</v>
      </c>
      <c r="D216" s="23">
        <f t="shared" si="11"/>
        <v>6.7690649018295312</v>
      </c>
    </row>
    <row r="217" spans="1:4">
      <c r="A217" s="20">
        <v>197</v>
      </c>
      <c r="B217" s="11">
        <f t="shared" si="9"/>
        <v>0.53825136612021862</v>
      </c>
      <c r="C217" s="11">
        <f t="shared" si="10"/>
        <v>0.46174863387978138</v>
      </c>
      <c r="D217" s="23">
        <f t="shared" si="11"/>
        <v>6.7239174937615553</v>
      </c>
    </row>
    <row r="218" spans="1:4">
      <c r="A218" s="20">
        <v>198</v>
      </c>
      <c r="B218" s="11">
        <f t="shared" si="9"/>
        <v>0.54098360655737709</v>
      </c>
      <c r="C218" s="11">
        <f t="shared" si="10"/>
        <v>0.45901639344262291</v>
      </c>
      <c r="D218" s="23">
        <f t="shared" si="11"/>
        <v>6.6789299604139041</v>
      </c>
    </row>
    <row r="219" spans="1:4">
      <c r="A219" s="20">
        <v>199</v>
      </c>
      <c r="B219" s="11">
        <f t="shared" si="9"/>
        <v>0.54371584699453557</v>
      </c>
      <c r="C219" s="11">
        <f t="shared" si="10"/>
        <v>0.45628415300546443</v>
      </c>
      <c r="D219" s="23">
        <f t="shared" si="11"/>
        <v>6.6341003679941126</v>
      </c>
    </row>
    <row r="220" spans="1:4">
      <c r="A220" s="20">
        <v>200</v>
      </c>
      <c r="B220" s="11">
        <f t="shared" si="9"/>
        <v>0.54644808743169404</v>
      </c>
      <c r="C220" s="11">
        <f t="shared" si="10"/>
        <v>0.45355191256830596</v>
      </c>
      <c r="D220" s="23">
        <f t="shared" si="11"/>
        <v>6.5894268063633437</v>
      </c>
    </row>
    <row r="221" spans="1:4">
      <c r="A221" s="20">
        <v>201</v>
      </c>
      <c r="B221" s="11">
        <f t="shared" si="9"/>
        <v>0.54918032786885251</v>
      </c>
      <c r="C221" s="11">
        <f t="shared" si="10"/>
        <v>0.45081967213114749</v>
      </c>
      <c r="D221" s="23">
        <f t="shared" si="11"/>
        <v>6.5449073884770019</v>
      </c>
    </row>
    <row r="222" spans="1:4">
      <c r="A222" s="20">
        <v>202</v>
      </c>
      <c r="B222" s="11">
        <f t="shared" si="9"/>
        <v>0.55191256830601088</v>
      </c>
      <c r="C222" s="11">
        <f t="shared" si="10"/>
        <v>0.44808743169398912</v>
      </c>
      <c r="D222" s="23">
        <f t="shared" si="11"/>
        <v>6.5005402498367149</v>
      </c>
    </row>
    <row r="223" spans="1:4">
      <c r="A223" s="20">
        <v>203</v>
      </c>
      <c r="B223" s="11">
        <f t="shared" si="9"/>
        <v>0.55464480874316935</v>
      </c>
      <c r="C223" s="11">
        <f t="shared" si="10"/>
        <v>0.44535519125683065</v>
      </c>
      <c r="D223" s="23">
        <f t="shared" si="11"/>
        <v>6.456323547953243</v>
      </c>
    </row>
    <row r="224" spans="1:4">
      <c r="A224" s="20">
        <v>204</v>
      </c>
      <c r="B224" s="11">
        <f t="shared" si="9"/>
        <v>0.55737704918032782</v>
      </c>
      <c r="C224" s="11">
        <f t="shared" si="10"/>
        <v>0.44262295081967218</v>
      </c>
      <c r="D224" s="23">
        <f t="shared" si="11"/>
        <v>6.412255461819985</v>
      </c>
    </row>
    <row r="225" spans="1:4">
      <c r="A225" s="20">
        <v>205</v>
      </c>
      <c r="B225" s="11">
        <f t="shared" si="9"/>
        <v>0.56010928961748629</v>
      </c>
      <c r="C225" s="11">
        <f t="shared" si="10"/>
        <v>0.43989071038251371</v>
      </c>
      <c r="D225" s="23">
        <f t="shared" si="11"/>
        <v>6.368334191396591</v>
      </c>
    </row>
    <row r="226" spans="1:4">
      <c r="A226" s="20">
        <v>206</v>
      </c>
      <c r="B226" s="11">
        <f t="shared" si="9"/>
        <v>0.56284153005464477</v>
      </c>
      <c r="C226" s="11">
        <f t="shared" si="10"/>
        <v>0.43715846994535523</v>
      </c>
      <c r="D226" s="23">
        <f t="shared" si="11"/>
        <v>6.3245579571024093</v>
      </c>
    </row>
    <row r="227" spans="1:4">
      <c r="A227" s="20">
        <v>207</v>
      </c>
      <c r="B227" s="11">
        <f t="shared" si="9"/>
        <v>0.56557377049180324</v>
      </c>
      <c r="C227" s="11">
        <f t="shared" si="10"/>
        <v>0.43442622950819676</v>
      </c>
      <c r="D227" s="23">
        <f t="shared" si="11"/>
        <v>6.2809249993193328</v>
      </c>
    </row>
    <row r="228" spans="1:4">
      <c r="A228" s="20">
        <v>208</v>
      </c>
      <c r="B228" s="11">
        <f t="shared" si="9"/>
        <v>0.56830601092896171</v>
      </c>
      <c r="C228" s="11">
        <f t="shared" si="10"/>
        <v>0.43169398907103829</v>
      </c>
      <c r="D228" s="23">
        <f t="shared" si="11"/>
        <v>6.2374335779037082</v>
      </c>
    </row>
    <row r="229" spans="1:4">
      <c r="A229" s="20">
        <v>209</v>
      </c>
      <c r="B229" s="11">
        <f t="shared" si="9"/>
        <v>0.57103825136612019</v>
      </c>
      <c r="C229" s="11">
        <f t="shared" si="10"/>
        <v>0.42896174863387981</v>
      </c>
      <c r="D229" s="23">
        <f t="shared" si="11"/>
        <v>6.1940819717069475</v>
      </c>
    </row>
    <row r="230" spans="1:4">
      <c r="A230" s="20">
        <v>210</v>
      </c>
      <c r="B230" s="11">
        <f t="shared" si="9"/>
        <v>0.57377049180327866</v>
      </c>
      <c r="C230" s="11">
        <f t="shared" si="10"/>
        <v>0.42622950819672134</v>
      </c>
      <c r="D230" s="23">
        <f t="shared" si="11"/>
        <v>6.1508684781045204</v>
      </c>
    </row>
    <row r="231" spans="1:4">
      <c r="A231" s="20">
        <v>211</v>
      </c>
      <c r="B231" s="11">
        <f t="shared" si="9"/>
        <v>0.57650273224043713</v>
      </c>
      <c r="C231" s="11">
        <f t="shared" si="10"/>
        <v>0.42349726775956287</v>
      </c>
      <c r="D231" s="23">
        <f t="shared" si="11"/>
        <v>6.1077914125329693</v>
      </c>
    </row>
    <row r="232" spans="1:4">
      <c r="A232" s="20">
        <v>212</v>
      </c>
      <c r="B232" s="11">
        <f t="shared" si="9"/>
        <v>0.57923497267759561</v>
      </c>
      <c r="C232" s="11">
        <f t="shared" si="10"/>
        <v>0.42076502732240439</v>
      </c>
      <c r="D232" s="23">
        <f t="shared" si="11"/>
        <v>6.0648491080346254</v>
      </c>
    </row>
    <row r="233" spans="1:4">
      <c r="A233" s="20">
        <v>213</v>
      </c>
      <c r="B233" s="11">
        <f t="shared" si="9"/>
        <v>0.58196721311475408</v>
      </c>
      <c r="C233" s="11">
        <f t="shared" si="10"/>
        <v>0.41803278688524592</v>
      </c>
      <c r="D233" s="23">
        <f t="shared" si="11"/>
        <v>6.022039914809711</v>
      </c>
    </row>
    <row r="234" spans="1:4">
      <c r="A234" s="20">
        <v>214</v>
      </c>
      <c r="B234" s="11">
        <f t="shared" si="9"/>
        <v>0.58469945355191255</v>
      </c>
      <c r="C234" s="11">
        <f t="shared" si="10"/>
        <v>0.41530054644808745</v>
      </c>
      <c r="D234" s="23">
        <f t="shared" si="11"/>
        <v>5.9793621997755171</v>
      </c>
    </row>
    <row r="235" spans="1:4">
      <c r="A235" s="20">
        <v>215</v>
      </c>
      <c r="B235" s="11">
        <f t="shared" si="9"/>
        <v>0.58743169398907102</v>
      </c>
      <c r="C235" s="11">
        <f t="shared" si="10"/>
        <v>0.41256830601092898</v>
      </c>
      <c r="D235" s="23">
        <f t="shared" si="11"/>
        <v>5.9368143461323193</v>
      </c>
    </row>
    <row r="236" spans="1:4">
      <c r="A236" s="20">
        <v>216</v>
      </c>
      <c r="B236" s="11">
        <f t="shared" si="9"/>
        <v>0.5901639344262295</v>
      </c>
      <c r="C236" s="11">
        <f t="shared" si="10"/>
        <v>0.4098360655737705</v>
      </c>
      <c r="D236" s="23">
        <f t="shared" si="11"/>
        <v>5.8943947529357619</v>
      </c>
    </row>
    <row r="237" spans="1:4">
      <c r="A237" s="20">
        <v>217</v>
      </c>
      <c r="B237" s="11">
        <f t="shared" si="9"/>
        <v>0.59289617486338797</v>
      </c>
      <c r="C237" s="11">
        <f t="shared" si="10"/>
        <v>0.40710382513661203</v>
      </c>
      <c r="D237" s="23">
        <f t="shared" si="11"/>
        <v>5.8521018346753984</v>
      </c>
    </row>
    <row r="238" spans="1:4">
      <c r="A238" s="20">
        <v>218</v>
      </c>
      <c r="B238" s="11">
        <f t="shared" si="9"/>
        <v>0.59562841530054644</v>
      </c>
      <c r="C238" s="11">
        <f t="shared" si="10"/>
        <v>0.40437158469945356</v>
      </c>
      <c r="D238" s="23">
        <f t="shared" si="11"/>
        <v>5.8099340208590755</v>
      </c>
    </row>
    <row r="239" spans="1:4">
      <c r="A239" s="20">
        <v>219</v>
      </c>
      <c r="B239" s="11">
        <f t="shared" si="9"/>
        <v>0.59836065573770492</v>
      </c>
      <c r="C239" s="11">
        <f t="shared" si="10"/>
        <v>0.40163934426229508</v>
      </c>
      <c r="D239" s="23">
        <f t="shared" si="11"/>
        <v>5.7678897556029032</v>
      </c>
    </row>
    <row r="240" spans="1:4">
      <c r="A240" s="20">
        <v>220</v>
      </c>
      <c r="B240" s="11">
        <f t="shared" si="9"/>
        <v>0.60109289617486339</v>
      </c>
      <c r="C240" s="11">
        <f t="shared" si="10"/>
        <v>0.39890710382513661</v>
      </c>
      <c r="D240" s="23">
        <f t="shared" si="11"/>
        <v>5.7259674972264998</v>
      </c>
    </row>
    <row r="241" spans="1:4">
      <c r="A241" s="20">
        <v>221</v>
      </c>
      <c r="B241" s="11">
        <f t="shared" si="9"/>
        <v>0.60382513661202186</v>
      </c>
      <c r="C241" s="11">
        <f t="shared" si="10"/>
        <v>0.39617486338797814</v>
      </c>
      <c r="D241" s="23">
        <f t="shared" si="11"/>
        <v>5.6841657178532312</v>
      </c>
    </row>
    <row r="242" spans="1:4">
      <c r="A242" s="20">
        <v>222</v>
      </c>
      <c r="B242" s="11">
        <f t="shared" si="9"/>
        <v>0.60655737704918034</v>
      </c>
      <c r="C242" s="11">
        <f t="shared" si="10"/>
        <v>0.39344262295081966</v>
      </c>
      <c r="D242" s="23">
        <f t="shared" si="11"/>
        <v>5.642482903015174</v>
      </c>
    </row>
    <row r="243" spans="1:4">
      <c r="A243" s="20">
        <v>223</v>
      </c>
      <c r="B243" s="11">
        <f t="shared" si="9"/>
        <v>0.60928961748633881</v>
      </c>
      <c r="C243" s="11">
        <f t="shared" si="10"/>
        <v>0.39071038251366119</v>
      </c>
      <c r="D243" s="23">
        <f t="shared" si="11"/>
        <v>5.60091755126252</v>
      </c>
    </row>
    <row r="244" spans="1:4">
      <c r="A244" s="20">
        <v>224</v>
      </c>
      <c r="B244" s="11">
        <f t="shared" si="9"/>
        <v>0.61202185792349728</v>
      </c>
      <c r="C244" s="11">
        <f t="shared" si="10"/>
        <v>0.38797814207650272</v>
      </c>
      <c r="D244" s="23">
        <f t="shared" si="11"/>
        <v>5.559468173777133</v>
      </c>
    </row>
    <row r="245" spans="1:4">
      <c r="A245" s="20">
        <v>225</v>
      </c>
      <c r="B245" s="11">
        <f t="shared" si="9"/>
        <v>0.61475409836065575</v>
      </c>
      <c r="C245" s="11">
        <f t="shared" si="10"/>
        <v>0.38524590163934425</v>
      </c>
      <c r="D245" s="23">
        <f t="shared" si="11"/>
        <v>5.5181332939900001</v>
      </c>
    </row>
    <row r="246" spans="1:4">
      <c r="A246" s="20">
        <v>226</v>
      </c>
      <c r="B246" s="11">
        <f t="shared" si="9"/>
        <v>0.61748633879781423</v>
      </c>
      <c r="C246" s="11">
        <f t="shared" si="10"/>
        <v>0.38251366120218577</v>
      </c>
      <c r="D246" s="23">
        <f t="shared" si="11"/>
        <v>5.4769114472023048</v>
      </c>
    </row>
    <row r="247" spans="1:4">
      <c r="A247" s="20">
        <v>227</v>
      </c>
      <c r="B247" s="11">
        <f t="shared" si="9"/>
        <v>0.6202185792349727</v>
      </c>
      <c r="C247" s="11">
        <f t="shared" si="10"/>
        <v>0.3797814207650273</v>
      </c>
      <c r="D247" s="23">
        <f t="shared" si="11"/>
        <v>5.4358011802098263</v>
      </c>
    </row>
    <row r="248" spans="1:4">
      <c r="A248" s="20">
        <v>228</v>
      </c>
      <c r="B248" s="11">
        <f t="shared" si="9"/>
        <v>0.62295081967213117</v>
      </c>
      <c r="C248" s="11">
        <f t="shared" si="10"/>
        <v>0.37704918032786883</v>
      </c>
      <c r="D248" s="23">
        <f t="shared" si="11"/>
        <v>5.3948010509304245</v>
      </c>
    </row>
    <row r="249" spans="1:4">
      <c r="A249" s="20">
        <v>229</v>
      </c>
      <c r="B249" s="11">
        <f t="shared" si="9"/>
        <v>0.62568306010928965</v>
      </c>
      <c r="C249" s="11">
        <f t="shared" si="10"/>
        <v>0.37431693989071035</v>
      </c>
      <c r="D249" s="23">
        <f t="shared" si="11"/>
        <v>5.353909628034315</v>
      </c>
    </row>
    <row r="250" spans="1:4">
      <c r="A250" s="20">
        <v>230</v>
      </c>
      <c r="B250" s="11">
        <f t="shared" si="9"/>
        <v>0.62841530054644812</v>
      </c>
      <c r="C250" s="11">
        <f t="shared" si="10"/>
        <v>0.37158469945355188</v>
      </c>
      <c r="D250" s="23">
        <f t="shared" si="11"/>
        <v>5.3131254905768666</v>
      </c>
    </row>
    <row r="251" spans="1:4">
      <c r="A251" s="20">
        <v>231</v>
      </c>
      <c r="B251" s="11">
        <f t="shared" si="9"/>
        <v>0.63114754098360659</v>
      </c>
      <c r="C251" s="11">
        <f t="shared" si="10"/>
        <v>0.36885245901639341</v>
      </c>
      <c r="D251" s="23">
        <f t="shared" si="11"/>
        <v>5.2724472276336565</v>
      </c>
    </row>
    <row r="252" spans="1:4">
      <c r="A252" s="20">
        <v>232</v>
      </c>
      <c r="B252" s="11">
        <f t="shared" si="9"/>
        <v>0.63387978142076506</v>
      </c>
      <c r="C252" s="11">
        <f t="shared" si="10"/>
        <v>0.36612021857923494</v>
      </c>
      <c r="D252" s="23">
        <f t="shared" si="11"/>
        <v>5.2318734379375034</v>
      </c>
    </row>
    <row r="253" spans="1:4">
      <c r="A253" s="20">
        <v>233</v>
      </c>
      <c r="B253" s="11">
        <f t="shared" si="9"/>
        <v>0.63661202185792354</v>
      </c>
      <c r="C253" s="11">
        <f t="shared" si="10"/>
        <v>0.36338797814207646</v>
      </c>
      <c r="D253" s="23">
        <f t="shared" si="11"/>
        <v>5.1914027295171934</v>
      </c>
    </row>
    <row r="254" spans="1:4">
      <c r="A254" s="20">
        <v>234</v>
      </c>
      <c r="B254" s="11">
        <f t="shared" si="9"/>
        <v>0.63934426229508201</v>
      </c>
      <c r="C254" s="11">
        <f t="shared" si="10"/>
        <v>0.36065573770491799</v>
      </c>
      <c r="D254" s="23">
        <f t="shared" si="11"/>
        <v>5.1510337193376277</v>
      </c>
    </row>
    <row r="255" spans="1:4">
      <c r="A255" s="20">
        <v>235</v>
      </c>
      <c r="B255" s="11">
        <f t="shared" si="9"/>
        <v>0.64207650273224048</v>
      </c>
      <c r="C255" s="11">
        <f t="shared" si="10"/>
        <v>0.35792349726775952</v>
      </c>
      <c r="D255" s="23">
        <f t="shared" si="11"/>
        <v>5.1107650329411127</v>
      </c>
    </row>
    <row r="256" spans="1:4">
      <c r="A256" s="20">
        <v>236</v>
      </c>
      <c r="B256" s="11">
        <f t="shared" si="9"/>
        <v>0.64480874316939896</v>
      </c>
      <c r="C256" s="11">
        <f t="shared" si="10"/>
        <v>0.35519125683060104</v>
      </c>
      <c r="D256" s="23">
        <f t="shared" si="11"/>
        <v>5.0705953040895064</v>
      </c>
    </row>
    <row r="257" spans="1:4">
      <c r="A257" s="20">
        <v>237</v>
      </c>
      <c r="B257" s="11">
        <f t="shared" si="9"/>
        <v>0.64754098360655743</v>
      </c>
      <c r="C257" s="11">
        <f t="shared" si="10"/>
        <v>0.35245901639344257</v>
      </c>
      <c r="D257" s="23">
        <f t="shared" si="11"/>
        <v>5.0305231744069152</v>
      </c>
    </row>
    <row r="258" spans="1:4">
      <c r="A258" s="20">
        <v>238</v>
      </c>
      <c r="B258" s="11">
        <f t="shared" si="9"/>
        <v>0.65027322404371579</v>
      </c>
      <c r="C258" s="11">
        <f t="shared" si="10"/>
        <v>0.34972677595628421</v>
      </c>
      <c r="D258" s="23">
        <f t="shared" si="11"/>
        <v>4.9905472930226811</v>
      </c>
    </row>
    <row r="259" spans="1:4">
      <c r="A259" s="20">
        <v>239</v>
      </c>
      <c r="B259" s="11">
        <f t="shared" si="9"/>
        <v>0.65300546448087426</v>
      </c>
      <c r="C259" s="11">
        <f t="shared" si="10"/>
        <v>0.34699453551912574</v>
      </c>
      <c r="D259" s="23">
        <f t="shared" si="11"/>
        <v>4.9506663162143258</v>
      </c>
    </row>
    <row r="260" spans="1:4">
      <c r="A260" s="20">
        <v>240</v>
      </c>
      <c r="B260" s="11">
        <f t="shared" si="9"/>
        <v>0.65573770491803274</v>
      </c>
      <c r="C260" s="11">
        <f t="shared" si="10"/>
        <v>0.34426229508196726</v>
      </c>
      <c r="D260" s="23">
        <f t="shared" si="11"/>
        <v>4.9108789070501642</v>
      </c>
    </row>
    <row r="261" spans="1:4">
      <c r="A261" s="20">
        <v>241</v>
      </c>
      <c r="B261" s="11">
        <f t="shared" si="9"/>
        <v>0.65846994535519121</v>
      </c>
      <c r="C261" s="11">
        <f t="shared" si="10"/>
        <v>0.34153005464480879</v>
      </c>
      <c r="D261" s="23">
        <f t="shared" si="11"/>
        <v>4.8711837350312859</v>
      </c>
    </row>
    <row r="262" spans="1:4">
      <c r="A262" s="20">
        <v>242</v>
      </c>
      <c r="B262" s="11">
        <f t="shared" si="9"/>
        <v>0.66120218579234968</v>
      </c>
      <c r="C262" s="11">
        <f t="shared" si="10"/>
        <v>0.33879781420765032</v>
      </c>
      <c r="D262" s="23">
        <f t="shared" si="11"/>
        <v>4.8315794757325659</v>
      </c>
    </row>
    <row r="263" spans="1:4">
      <c r="A263" s="20">
        <v>243</v>
      </c>
      <c r="B263" s="11">
        <f t="shared" si="9"/>
        <v>0.66393442622950816</v>
      </c>
      <c r="C263" s="11">
        <f t="shared" si="10"/>
        <v>0.33606557377049184</v>
      </c>
      <c r="D263" s="23">
        <f t="shared" si="11"/>
        <v>4.7920648104423957</v>
      </c>
    </row>
    <row r="264" spans="1:4">
      <c r="A264" s="20">
        <v>244</v>
      </c>
      <c r="B264" s="11">
        <f t="shared" si="9"/>
        <v>0.66666666666666663</v>
      </c>
      <c r="C264" s="11">
        <f t="shared" si="10"/>
        <v>0.33333333333333337</v>
      </c>
      <c r="D264" s="23">
        <f t="shared" si="11"/>
        <v>4.7526384258007957</v>
      </c>
    </row>
    <row r="265" spans="1:4">
      <c r="A265" s="20">
        <v>245</v>
      </c>
      <c r="B265" s="11">
        <f t="shared" si="9"/>
        <v>0.6693989071038251</v>
      </c>
      <c r="C265" s="11">
        <f t="shared" si="10"/>
        <v>0.3306010928961749</v>
      </c>
      <c r="D265" s="23">
        <f t="shared" si="11"/>
        <v>4.7132990134355621</v>
      </c>
    </row>
    <row r="266" spans="1:4">
      <c r="A266" s="20">
        <v>246</v>
      </c>
      <c r="B266" s="11">
        <f t="shared" si="9"/>
        <v>0.67213114754098358</v>
      </c>
      <c r="C266" s="11">
        <f t="shared" si="10"/>
        <v>0.32786885245901642</v>
      </c>
      <c r="D266" s="23">
        <f t="shared" si="11"/>
        <v>4.6740452695961121</v>
      </c>
    </row>
    <row r="267" spans="1:4">
      <c r="A267" s="20">
        <v>247</v>
      </c>
      <c r="B267" s="11">
        <f t="shared" si="9"/>
        <v>0.67486338797814205</v>
      </c>
      <c r="C267" s="11">
        <f t="shared" si="10"/>
        <v>0.32513661202185795</v>
      </c>
      <c r="D267" s="23">
        <f t="shared" si="11"/>
        <v>4.6348758947846447</v>
      </c>
    </row>
    <row r="268" spans="1:4">
      <c r="A268" s="20">
        <v>248</v>
      </c>
      <c r="B268" s="11">
        <f t="shared" si="9"/>
        <v>0.67759562841530052</v>
      </c>
      <c r="C268" s="11">
        <f t="shared" si="10"/>
        <v>0.32240437158469948</v>
      </c>
      <c r="D268" s="23">
        <f t="shared" si="11"/>
        <v>4.5957895933842519</v>
      </c>
    </row>
    <row r="269" spans="1:4">
      <c r="A269" s="20">
        <v>249</v>
      </c>
      <c r="B269" s="11">
        <f t="shared" si="9"/>
        <v>0.68032786885245899</v>
      </c>
      <c r="C269" s="11">
        <f t="shared" si="10"/>
        <v>0.31967213114754101</v>
      </c>
      <c r="D269" s="23">
        <f t="shared" si="11"/>
        <v>4.5567850732835913</v>
      </c>
    </row>
    <row r="270" spans="1:4">
      <c r="A270" s="20">
        <v>250</v>
      </c>
      <c r="B270" s="11">
        <f t="shared" si="9"/>
        <v>0.68306010928961747</v>
      </c>
      <c r="C270" s="11">
        <f t="shared" si="10"/>
        <v>0.31693989071038253</v>
      </c>
      <c r="D270" s="23">
        <f t="shared" si="11"/>
        <v>4.5178610454977326</v>
      </c>
    </row>
    <row r="271" spans="1:4">
      <c r="A271" s="20">
        <v>251</v>
      </c>
      <c r="B271" s="11">
        <f t="shared" si="9"/>
        <v>0.68579234972677594</v>
      </c>
      <c r="C271" s="11">
        <f t="shared" si="10"/>
        <v>0.31420765027322406</v>
      </c>
      <c r="D271" s="23">
        <f t="shared" si="11"/>
        <v>4.4790162237847229</v>
      </c>
    </row>
    <row r="272" spans="1:4">
      <c r="A272" s="20">
        <v>252</v>
      </c>
      <c r="B272" s="11">
        <f t="shared" si="9"/>
        <v>0.68852459016393441</v>
      </c>
      <c r="C272" s="11">
        <f t="shared" si="10"/>
        <v>0.31147540983606559</v>
      </c>
      <c r="D272" s="23">
        <f t="shared" si="11"/>
        <v>4.4402493242574916</v>
      </c>
    </row>
    <row r="273" spans="1:4">
      <c r="A273" s="20">
        <v>253</v>
      </c>
      <c r="B273" s="11">
        <f t="shared" si="9"/>
        <v>0.69125683060109289</v>
      </c>
      <c r="C273" s="11">
        <f t="shared" si="10"/>
        <v>0.30874316939890711</v>
      </c>
      <c r="D273" s="23">
        <f t="shared" si="11"/>
        <v>4.40155906499061</v>
      </c>
    </row>
    <row r="274" spans="1:4">
      <c r="A274" s="20">
        <v>254</v>
      </c>
      <c r="B274" s="11">
        <f t="shared" si="9"/>
        <v>0.69398907103825136</v>
      </c>
      <c r="C274" s="11">
        <f t="shared" si="10"/>
        <v>0.30601092896174864</v>
      </c>
      <c r="D274" s="23">
        <f t="shared" si="11"/>
        <v>4.3629441656214381</v>
      </c>
    </row>
    <row r="275" spans="1:4">
      <c r="A275" s="20">
        <v>255</v>
      </c>
      <c r="B275" s="11">
        <f t="shared" si="9"/>
        <v>0.69672131147540983</v>
      </c>
      <c r="C275" s="11">
        <f t="shared" si="10"/>
        <v>0.30327868852459017</v>
      </c>
      <c r="D275" s="23">
        <f t="shared" si="11"/>
        <v>4.3244033469452017</v>
      </c>
    </row>
    <row r="276" spans="1:4">
      <c r="A276" s="20">
        <v>256</v>
      </c>
      <c r="B276" s="11">
        <f t="shared" si="9"/>
        <v>0.69945355191256831</v>
      </c>
      <c r="C276" s="11">
        <f t="shared" si="10"/>
        <v>0.30054644808743169</v>
      </c>
      <c r="D276" s="23">
        <f t="shared" si="11"/>
        <v>4.2859353305034444</v>
      </c>
    </row>
    <row r="277" spans="1:4">
      <c r="A277" s="20">
        <v>257</v>
      </c>
      <c r="B277" s="11">
        <f t="shared" si="9"/>
        <v>0.70218579234972678</v>
      </c>
      <c r="C277" s="11">
        <f t="shared" si="10"/>
        <v>0.29781420765027322</v>
      </c>
      <c r="D277" s="23">
        <f t="shared" si="11"/>
        <v>4.2475388381653776</v>
      </c>
    </row>
    <row r="278" spans="1:4">
      <c r="A278" s="20">
        <v>258</v>
      </c>
      <c r="B278" s="11">
        <f t="shared" ref="B278:B341" si="12">A278/366</f>
        <v>0.70491803278688525</v>
      </c>
      <c r="C278" s="11">
        <f t="shared" ref="C278:C341" si="13">1-B278</f>
        <v>0.29508196721311475</v>
      </c>
      <c r="D278" s="23">
        <f t="shared" ref="D278:D341" si="14">$B$8*(-LN(A278/365))^(1/$B$7)</f>
        <v>4.2092125917015242</v>
      </c>
    </row>
    <row r="279" spans="1:4">
      <c r="A279" s="20">
        <v>259</v>
      </c>
      <c r="B279" s="11">
        <f t="shared" si="12"/>
        <v>0.70765027322404372</v>
      </c>
      <c r="C279" s="11">
        <f t="shared" si="13"/>
        <v>0.29234972677595628</v>
      </c>
      <c r="D279" s="23">
        <f t="shared" si="14"/>
        <v>4.1709553123490917</v>
      </c>
    </row>
    <row r="280" spans="1:4">
      <c r="A280" s="20">
        <v>260</v>
      </c>
      <c r="B280" s="11">
        <f t="shared" si="12"/>
        <v>0.7103825136612022</v>
      </c>
      <c r="C280" s="11">
        <f t="shared" si="13"/>
        <v>0.2896174863387978</v>
      </c>
      <c r="D280" s="23">
        <f t="shared" si="14"/>
        <v>4.1327657203684707</v>
      </c>
    </row>
    <row r="281" spans="1:4">
      <c r="A281" s="20">
        <v>261</v>
      </c>
      <c r="B281" s="11">
        <f t="shared" si="12"/>
        <v>0.71311475409836067</v>
      </c>
      <c r="C281" s="11">
        <f t="shared" si="13"/>
        <v>0.28688524590163933</v>
      </c>
      <c r="D281" s="23">
        <f t="shared" si="14"/>
        <v>4.0946425345902133</v>
      </c>
    </row>
    <row r="282" spans="1:4">
      <c r="A282" s="20">
        <v>262</v>
      </c>
      <c r="B282" s="11">
        <f t="shared" si="12"/>
        <v>0.71584699453551914</v>
      </c>
      <c r="C282" s="11">
        <f t="shared" si="13"/>
        <v>0.28415300546448086</v>
      </c>
      <c r="D282" s="23">
        <f t="shared" si="14"/>
        <v>4.0565844719517932</v>
      </c>
    </row>
    <row r="283" spans="1:4">
      <c r="A283" s="20">
        <v>263</v>
      </c>
      <c r="B283" s="11">
        <f t="shared" si="12"/>
        <v>0.71857923497267762</v>
      </c>
      <c r="C283" s="11">
        <f t="shared" si="13"/>
        <v>0.28142076502732238</v>
      </c>
      <c r="D283" s="23">
        <f t="shared" si="14"/>
        <v>4.0185902470234787</v>
      </c>
    </row>
    <row r="284" spans="1:4">
      <c r="A284" s="20">
        <v>264</v>
      </c>
      <c r="B284" s="11">
        <f t="shared" si="12"/>
        <v>0.72131147540983609</v>
      </c>
      <c r="C284" s="11">
        <f t="shared" si="13"/>
        <v>0.27868852459016391</v>
      </c>
      <c r="D284" s="23">
        <f t="shared" si="14"/>
        <v>3.9806585715225196</v>
      </c>
    </row>
    <row r="285" spans="1:4">
      <c r="A285" s="20">
        <v>265</v>
      </c>
      <c r="B285" s="11">
        <f t="shared" si="12"/>
        <v>0.72404371584699456</v>
      </c>
      <c r="C285" s="11">
        <f t="shared" si="13"/>
        <v>0.27595628415300544</v>
      </c>
      <c r="D285" s="23">
        <f t="shared" si="14"/>
        <v>3.942788153814909</v>
      </c>
    </row>
    <row r="286" spans="1:4">
      <c r="A286" s="20">
        <v>266</v>
      </c>
      <c r="B286" s="11">
        <f t="shared" si="12"/>
        <v>0.72677595628415304</v>
      </c>
      <c r="C286" s="11">
        <f t="shared" si="13"/>
        <v>0.27322404371584696</v>
      </c>
      <c r="D286" s="23">
        <f t="shared" si="14"/>
        <v>3.9049776984038402</v>
      </c>
    </row>
    <row r="287" spans="1:4">
      <c r="A287" s="20">
        <v>267</v>
      </c>
      <c r="B287" s="11">
        <f t="shared" si="12"/>
        <v>0.72950819672131151</v>
      </c>
      <c r="C287" s="11">
        <f t="shared" si="13"/>
        <v>0.27049180327868849</v>
      </c>
      <c r="D287" s="23">
        <f t="shared" si="14"/>
        <v>3.8672259054040077</v>
      </c>
    </row>
    <row r="288" spans="1:4">
      <c r="A288" s="20">
        <v>268</v>
      </c>
      <c r="B288" s="11">
        <f t="shared" si="12"/>
        <v>0.73224043715846998</v>
      </c>
      <c r="C288" s="11">
        <f t="shared" si="13"/>
        <v>0.26775956284153002</v>
      </c>
      <c r="D288" s="23">
        <f t="shared" si="14"/>
        <v>3.8295314700008012</v>
      </c>
    </row>
    <row r="289" spans="1:4">
      <c r="A289" s="20">
        <v>269</v>
      </c>
      <c r="B289" s="11">
        <f t="shared" si="12"/>
        <v>0.73497267759562845</v>
      </c>
      <c r="C289" s="11">
        <f t="shared" si="13"/>
        <v>0.26502732240437155</v>
      </c>
      <c r="D289" s="23">
        <f t="shared" si="14"/>
        <v>3.7918930818934178</v>
      </c>
    </row>
    <row r="290" spans="1:4">
      <c r="A290" s="20">
        <v>270</v>
      </c>
      <c r="B290" s="11">
        <f t="shared" si="12"/>
        <v>0.73770491803278693</v>
      </c>
      <c r="C290" s="11">
        <f t="shared" si="13"/>
        <v>0.26229508196721307</v>
      </c>
      <c r="D290" s="23">
        <f t="shared" si="14"/>
        <v>3.7543094247208226</v>
      </c>
    </row>
    <row r="291" spans="1:4">
      <c r="A291" s="20">
        <v>271</v>
      </c>
      <c r="B291" s="11">
        <f t="shared" si="12"/>
        <v>0.7404371584699454</v>
      </c>
      <c r="C291" s="11">
        <f t="shared" si="13"/>
        <v>0.2595628415300546</v>
      </c>
      <c r="D291" s="23">
        <f t="shared" si="14"/>
        <v>3.7167791754694766</v>
      </c>
    </row>
    <row r="292" spans="1:4">
      <c r="A292" s="20">
        <v>272</v>
      </c>
      <c r="B292" s="11">
        <f t="shared" si="12"/>
        <v>0.74316939890710387</v>
      </c>
      <c r="C292" s="11">
        <f t="shared" si="13"/>
        <v>0.25683060109289613</v>
      </c>
      <c r="D292" s="23">
        <f t="shared" si="14"/>
        <v>3.6793010038616174</v>
      </c>
    </row>
    <row r="293" spans="1:4">
      <c r="A293" s="20">
        <v>273</v>
      </c>
      <c r="B293" s="11">
        <f t="shared" si="12"/>
        <v>0.74590163934426235</v>
      </c>
      <c r="C293" s="11">
        <f t="shared" si="13"/>
        <v>0.25409836065573765</v>
      </c>
      <c r="D293" s="23">
        <f t="shared" si="14"/>
        <v>3.6418735717228681</v>
      </c>
    </row>
    <row r="294" spans="1:4">
      <c r="A294" s="20">
        <v>274</v>
      </c>
      <c r="B294" s="11">
        <f t="shared" si="12"/>
        <v>0.74863387978142082</v>
      </c>
      <c r="C294" s="11">
        <f t="shared" si="13"/>
        <v>0.25136612021857918</v>
      </c>
      <c r="D294" s="23">
        <f t="shared" si="14"/>
        <v>3.6044955323277987</v>
      </c>
    </row>
    <row r="295" spans="1:4">
      <c r="A295" s="20">
        <v>275</v>
      </c>
      <c r="B295" s="11">
        <f t="shared" si="12"/>
        <v>0.75136612021857918</v>
      </c>
      <c r="C295" s="11">
        <f t="shared" si="13"/>
        <v>0.24863387978142082</v>
      </c>
      <c r="D295" s="23">
        <f t="shared" si="14"/>
        <v>3.5671655297220544</v>
      </c>
    </row>
    <row r="296" spans="1:4">
      <c r="A296" s="20">
        <v>276</v>
      </c>
      <c r="B296" s="11">
        <f t="shared" si="12"/>
        <v>0.75409836065573765</v>
      </c>
      <c r="C296" s="11">
        <f t="shared" si="13"/>
        <v>0.24590163934426235</v>
      </c>
      <c r="D296" s="23">
        <f t="shared" si="14"/>
        <v>3.5298821980195187</v>
      </c>
    </row>
    <row r="297" spans="1:4">
      <c r="A297" s="20">
        <v>277</v>
      </c>
      <c r="B297" s="11">
        <f t="shared" si="12"/>
        <v>0.75683060109289613</v>
      </c>
      <c r="C297" s="11">
        <f t="shared" si="13"/>
        <v>0.24316939890710387</v>
      </c>
      <c r="D297" s="23">
        <f t="shared" si="14"/>
        <v>3.492644160672866</v>
      </c>
    </row>
    <row r="298" spans="1:4">
      <c r="A298" s="20">
        <v>278</v>
      </c>
      <c r="B298" s="11">
        <f t="shared" si="12"/>
        <v>0.7595628415300546</v>
      </c>
      <c r="C298" s="11">
        <f t="shared" si="13"/>
        <v>0.2404371584699454</v>
      </c>
      <c r="D298" s="23">
        <f t="shared" si="14"/>
        <v>3.4554500297158097</v>
      </c>
    </row>
    <row r="299" spans="1:4">
      <c r="A299" s="20">
        <v>279</v>
      </c>
      <c r="B299" s="11">
        <f t="shared" si="12"/>
        <v>0.76229508196721307</v>
      </c>
      <c r="C299" s="11">
        <f t="shared" si="13"/>
        <v>0.23770491803278693</v>
      </c>
      <c r="D299" s="23">
        <f t="shared" si="14"/>
        <v>3.4182984049751743</v>
      </c>
    </row>
    <row r="300" spans="1:4">
      <c r="A300" s="20">
        <v>280</v>
      </c>
      <c r="B300" s="11">
        <f t="shared" si="12"/>
        <v>0.76502732240437155</v>
      </c>
      <c r="C300" s="11">
        <f t="shared" si="13"/>
        <v>0.23497267759562845</v>
      </c>
      <c r="D300" s="23">
        <f t="shared" si="14"/>
        <v>3.3811878732508029</v>
      </c>
    </row>
    <row r="301" spans="1:4">
      <c r="A301" s="20">
        <v>281</v>
      </c>
      <c r="B301" s="11">
        <f t="shared" si="12"/>
        <v>0.76775956284153002</v>
      </c>
      <c r="C301" s="11">
        <f t="shared" si="13"/>
        <v>0.23224043715846998</v>
      </c>
      <c r="D301" s="23">
        <f t="shared" si="14"/>
        <v>3.3441170074611928</v>
      </c>
    </row>
    <row r="302" spans="1:4">
      <c r="A302" s="20">
        <v>282</v>
      </c>
      <c r="B302" s="11">
        <f t="shared" si="12"/>
        <v>0.77049180327868849</v>
      </c>
      <c r="C302" s="11">
        <f t="shared" si="13"/>
        <v>0.22950819672131151</v>
      </c>
      <c r="D302" s="23">
        <f t="shared" si="14"/>
        <v>3.3070843657525675</v>
      </c>
    </row>
    <row r="303" spans="1:4">
      <c r="A303" s="20">
        <v>283</v>
      </c>
      <c r="B303" s="11">
        <f t="shared" si="12"/>
        <v>0.77322404371584696</v>
      </c>
      <c r="C303" s="11">
        <f t="shared" si="13"/>
        <v>0.22677595628415304</v>
      </c>
      <c r="D303" s="23">
        <f t="shared" si="14"/>
        <v>3.2700884905689631</v>
      </c>
    </row>
    <row r="304" spans="1:4">
      <c r="A304" s="20">
        <v>284</v>
      </c>
      <c r="B304" s="11">
        <f t="shared" si="12"/>
        <v>0.77595628415300544</v>
      </c>
      <c r="C304" s="11">
        <f t="shared" si="13"/>
        <v>0.22404371584699456</v>
      </c>
      <c r="D304" s="23">
        <f t="shared" si="14"/>
        <v>3.2331279076806605</v>
      </c>
    </row>
    <row r="305" spans="1:4">
      <c r="A305" s="20">
        <v>285</v>
      </c>
      <c r="B305" s="11">
        <f t="shared" si="12"/>
        <v>0.77868852459016391</v>
      </c>
      <c r="C305" s="11">
        <f t="shared" si="13"/>
        <v>0.22131147540983609</v>
      </c>
      <c r="D305" s="23">
        <f t="shared" si="14"/>
        <v>3.1962011251681899</v>
      </c>
    </row>
    <row r="306" spans="1:4">
      <c r="A306" s="20">
        <v>286</v>
      </c>
      <c r="B306" s="11">
        <f t="shared" si="12"/>
        <v>0.78142076502732238</v>
      </c>
      <c r="C306" s="11">
        <f t="shared" si="13"/>
        <v>0.21857923497267762</v>
      </c>
      <c r="D306" s="23">
        <f t="shared" si="14"/>
        <v>3.1593066323588301</v>
      </c>
    </row>
    <row r="307" spans="1:4">
      <c r="A307" s="20">
        <v>287</v>
      </c>
      <c r="B307" s="11">
        <f t="shared" si="12"/>
        <v>0.78415300546448086</v>
      </c>
      <c r="C307" s="11">
        <f t="shared" si="13"/>
        <v>0.21584699453551914</v>
      </c>
      <c r="D307" s="23">
        <f t="shared" si="14"/>
        <v>3.1224428987123418</v>
      </c>
    </row>
    <row r="308" spans="1:4">
      <c r="A308" s="20">
        <v>288</v>
      </c>
      <c r="B308" s="11">
        <f t="shared" si="12"/>
        <v>0.78688524590163933</v>
      </c>
      <c r="C308" s="11">
        <f t="shared" si="13"/>
        <v>0.21311475409836067</v>
      </c>
      <c r="D308" s="23">
        <f t="shared" si="14"/>
        <v>3.0856083726523886</v>
      </c>
    </row>
    <row r="309" spans="1:4">
      <c r="A309" s="20">
        <v>289</v>
      </c>
      <c r="B309" s="11">
        <f t="shared" si="12"/>
        <v>0.7896174863387978</v>
      </c>
      <c r="C309" s="11">
        <f t="shared" si="13"/>
        <v>0.2103825136612022</v>
      </c>
      <c r="D309" s="23">
        <f t="shared" si="14"/>
        <v>3.0488014803398471</v>
      </c>
    </row>
    <row r="310" spans="1:4">
      <c r="A310" s="20">
        <v>290</v>
      </c>
      <c r="B310" s="11">
        <f t="shared" si="12"/>
        <v>0.79234972677595628</v>
      </c>
      <c r="C310" s="11">
        <f t="shared" si="13"/>
        <v>0.20765027322404372</v>
      </c>
      <c r="D310" s="23">
        <f t="shared" si="14"/>
        <v>3.0120206243838568</v>
      </c>
    </row>
    <row r="311" spans="1:4">
      <c r="A311" s="20">
        <v>291</v>
      </c>
      <c r="B311" s="11">
        <f t="shared" si="12"/>
        <v>0.79508196721311475</v>
      </c>
      <c r="C311" s="11">
        <f t="shared" si="13"/>
        <v>0.20491803278688525</v>
      </c>
      <c r="D311" s="23">
        <f t="shared" si="14"/>
        <v>2.9752641824861561</v>
      </c>
    </row>
    <row r="312" spans="1:4">
      <c r="A312" s="20">
        <v>292</v>
      </c>
      <c r="B312" s="11">
        <f t="shared" si="12"/>
        <v>0.79781420765027322</v>
      </c>
      <c r="C312" s="11">
        <f t="shared" si="13"/>
        <v>0.20218579234972678</v>
      </c>
      <c r="D312" s="23">
        <f t="shared" si="14"/>
        <v>2.9385305060138682</v>
      </c>
    </row>
    <row r="313" spans="1:4">
      <c r="A313" s="20">
        <v>293</v>
      </c>
      <c r="B313" s="11">
        <f t="shared" si="12"/>
        <v>0.80054644808743169</v>
      </c>
      <c r="C313" s="11">
        <f t="shared" si="13"/>
        <v>0.19945355191256831</v>
      </c>
      <c r="D313" s="23">
        <f t="shared" si="14"/>
        <v>2.901817918495484</v>
      </c>
    </row>
    <row r="314" spans="1:4">
      <c r="A314" s="20">
        <v>294</v>
      </c>
      <c r="B314" s="11">
        <f t="shared" si="12"/>
        <v>0.80327868852459017</v>
      </c>
      <c r="C314" s="11">
        <f t="shared" si="13"/>
        <v>0.19672131147540983</v>
      </c>
      <c r="D314" s="23">
        <f t="shared" si="14"/>
        <v>2.8651247140343341</v>
      </c>
    </row>
    <row r="315" spans="1:4">
      <c r="A315" s="20">
        <v>295</v>
      </c>
      <c r="B315" s="11">
        <f t="shared" si="12"/>
        <v>0.80601092896174864</v>
      </c>
      <c r="C315" s="11">
        <f t="shared" si="13"/>
        <v>0.19398907103825136</v>
      </c>
      <c r="D315" s="23">
        <f t="shared" si="14"/>
        <v>2.8284491556333813</v>
      </c>
    </row>
    <row r="316" spans="1:4">
      <c r="A316" s="20">
        <v>296</v>
      </c>
      <c r="B316" s="11">
        <f t="shared" si="12"/>
        <v>0.80874316939890711</v>
      </c>
      <c r="C316" s="11">
        <f t="shared" si="13"/>
        <v>0.19125683060109289</v>
      </c>
      <c r="D316" s="23">
        <f t="shared" si="14"/>
        <v>2.7917894734245636</v>
      </c>
    </row>
    <row r="317" spans="1:4">
      <c r="A317" s="20">
        <v>297</v>
      </c>
      <c r="B317" s="11">
        <f t="shared" si="12"/>
        <v>0.81147540983606559</v>
      </c>
      <c r="C317" s="11">
        <f t="shared" si="13"/>
        <v>0.18852459016393441</v>
      </c>
      <c r="D317" s="23">
        <f t="shared" si="14"/>
        <v>2.7551438627953626</v>
      </c>
    </row>
    <row r="318" spans="1:4">
      <c r="A318" s="20">
        <v>298</v>
      </c>
      <c r="B318" s="11">
        <f t="shared" si="12"/>
        <v>0.81420765027322406</v>
      </c>
      <c r="C318" s="11">
        <f t="shared" si="13"/>
        <v>0.18579234972677594</v>
      </c>
      <c r="D318" s="23">
        <f t="shared" si="14"/>
        <v>2.7185104824045587</v>
      </c>
    </row>
    <row r="319" spans="1:4">
      <c r="A319" s="20">
        <v>299</v>
      </c>
      <c r="B319" s="11">
        <f t="shared" si="12"/>
        <v>0.81693989071038253</v>
      </c>
      <c r="C319" s="11">
        <f t="shared" si="13"/>
        <v>0.18306010928961747</v>
      </c>
      <c r="D319" s="23">
        <f t="shared" si="14"/>
        <v>2.6818874520784428</v>
      </c>
    </row>
    <row r="320" spans="1:4">
      <c r="A320" s="20">
        <v>300</v>
      </c>
      <c r="B320" s="11">
        <f t="shared" si="12"/>
        <v>0.81967213114754101</v>
      </c>
      <c r="C320" s="11">
        <f t="shared" si="13"/>
        <v>0.18032786885245899</v>
      </c>
      <c r="D320" s="23">
        <f t="shared" si="14"/>
        <v>2.6452728505778733</v>
      </c>
    </row>
    <row r="321" spans="1:4">
      <c r="A321" s="20">
        <v>301</v>
      </c>
      <c r="B321" s="11">
        <f t="shared" si="12"/>
        <v>0.82240437158469948</v>
      </c>
      <c r="C321" s="11">
        <f t="shared" si="13"/>
        <v>0.17759562841530052</v>
      </c>
      <c r="D321" s="23">
        <f t="shared" si="14"/>
        <v>2.6086647132257075</v>
      </c>
    </row>
    <row r="322" spans="1:4">
      <c r="A322" s="20">
        <v>302</v>
      </c>
      <c r="B322" s="11">
        <f t="shared" si="12"/>
        <v>0.82513661202185795</v>
      </c>
      <c r="C322" s="11">
        <f t="shared" si="13"/>
        <v>0.17486338797814205</v>
      </c>
      <c r="D322" s="23">
        <f t="shared" si="14"/>
        <v>2.5720610293830917</v>
      </c>
    </row>
    <row r="323" spans="1:4">
      <c r="A323" s="20">
        <v>303</v>
      </c>
      <c r="B323" s="11">
        <f t="shared" si="12"/>
        <v>0.82786885245901642</v>
      </c>
      <c r="C323" s="11">
        <f t="shared" si="13"/>
        <v>0.17213114754098358</v>
      </c>
      <c r="D323" s="23">
        <f t="shared" si="14"/>
        <v>2.5354597397619387</v>
      </c>
    </row>
    <row r="324" spans="1:4">
      <c r="A324" s="20">
        <v>304</v>
      </c>
      <c r="B324" s="11">
        <f t="shared" si="12"/>
        <v>0.8306010928961749</v>
      </c>
      <c r="C324" s="11">
        <f t="shared" si="13"/>
        <v>0.1693989071038251</v>
      </c>
      <c r="D324" s="23">
        <f t="shared" si="14"/>
        <v>2.4988587335597265</v>
      </c>
    </row>
    <row r="325" spans="1:4">
      <c r="A325" s="20">
        <v>305</v>
      </c>
      <c r="B325" s="11">
        <f t="shared" si="12"/>
        <v>0.83333333333333337</v>
      </c>
      <c r="C325" s="11">
        <f t="shared" si="13"/>
        <v>0.16666666666666663</v>
      </c>
      <c r="D325" s="23">
        <f t="shared" si="14"/>
        <v>2.4622558454012422</v>
      </c>
    </row>
    <row r="326" spans="1:4">
      <c r="A326" s="20">
        <v>306</v>
      </c>
      <c r="B326" s="11">
        <f t="shared" si="12"/>
        <v>0.83606557377049184</v>
      </c>
      <c r="C326" s="11">
        <f t="shared" si="13"/>
        <v>0.16393442622950816</v>
      </c>
      <c r="D326" s="23">
        <f t="shared" si="14"/>
        <v>2.4256488520703918</v>
      </c>
    </row>
    <row r="327" spans="1:4">
      <c r="A327" s="20">
        <v>307</v>
      </c>
      <c r="B327" s="11">
        <f t="shared" si="12"/>
        <v>0.83879781420765032</v>
      </c>
      <c r="C327" s="11">
        <f t="shared" si="13"/>
        <v>0.16120218579234968</v>
      </c>
      <c r="D327" s="23">
        <f t="shared" si="14"/>
        <v>2.3890354690133631</v>
      </c>
    </row>
    <row r="328" spans="1:4">
      <c r="A328" s="20">
        <v>308</v>
      </c>
      <c r="B328" s="11">
        <f t="shared" si="12"/>
        <v>0.84153005464480879</v>
      </c>
      <c r="C328" s="11">
        <f t="shared" si="13"/>
        <v>0.15846994535519121</v>
      </c>
      <c r="D328" s="23">
        <f t="shared" si="14"/>
        <v>2.3524133465924426</v>
      </c>
    </row>
    <row r="329" spans="1:4">
      <c r="A329" s="20">
        <v>309</v>
      </c>
      <c r="B329" s="11">
        <f t="shared" si="12"/>
        <v>0.84426229508196726</v>
      </c>
      <c r="C329" s="11">
        <f t="shared" si="13"/>
        <v>0.15573770491803274</v>
      </c>
      <c r="D329" s="23">
        <f t="shared" si="14"/>
        <v>2.3157800660675441</v>
      </c>
    </row>
    <row r="330" spans="1:4">
      <c r="A330" s="20">
        <v>310</v>
      </c>
      <c r="B330" s="11">
        <f t="shared" si="12"/>
        <v>0.84699453551912574</v>
      </c>
      <c r="C330" s="11">
        <f t="shared" si="13"/>
        <v>0.15300546448087426</v>
      </c>
      <c r="D330" s="23">
        <f t="shared" si="14"/>
        <v>2.2791331352799413</v>
      </c>
    </row>
    <row r="331" spans="1:4">
      <c r="A331" s="20">
        <v>311</v>
      </c>
      <c r="B331" s="11">
        <f t="shared" si="12"/>
        <v>0.84972677595628421</v>
      </c>
      <c r="C331" s="11">
        <f t="shared" si="13"/>
        <v>0.15027322404371579</v>
      </c>
      <c r="D331" s="23">
        <f t="shared" si="14"/>
        <v>2.2424699840098161</v>
      </c>
    </row>
    <row r="332" spans="1:4">
      <c r="A332" s="20">
        <v>312</v>
      </c>
      <c r="B332" s="11">
        <f t="shared" si="12"/>
        <v>0.85245901639344257</v>
      </c>
      <c r="C332" s="11">
        <f t="shared" si="13"/>
        <v>0.14754098360655743</v>
      </c>
      <c r="D332" s="23">
        <f t="shared" si="14"/>
        <v>2.2057879589759919</v>
      </c>
    </row>
    <row r="333" spans="1:4">
      <c r="A333" s="20">
        <v>313</v>
      </c>
      <c r="B333" s="11">
        <f t="shared" si="12"/>
        <v>0.85519125683060104</v>
      </c>
      <c r="C333" s="11">
        <f t="shared" si="13"/>
        <v>0.14480874316939896</v>
      </c>
      <c r="D333" s="23">
        <f t="shared" si="14"/>
        <v>2.1690843184424629</v>
      </c>
    </row>
    <row r="334" spans="1:4">
      <c r="A334" s="20">
        <v>314</v>
      </c>
      <c r="B334" s="11">
        <f t="shared" si="12"/>
        <v>0.85792349726775952</v>
      </c>
      <c r="C334" s="11">
        <f t="shared" si="13"/>
        <v>0.14207650273224048</v>
      </c>
      <c r="D334" s="23">
        <f t="shared" si="14"/>
        <v>2.132356226392162</v>
      </c>
    </row>
    <row r="335" spans="1:4">
      <c r="A335" s="20">
        <v>315</v>
      </c>
      <c r="B335" s="11">
        <f t="shared" si="12"/>
        <v>0.86065573770491799</v>
      </c>
      <c r="C335" s="11">
        <f t="shared" si="13"/>
        <v>0.13934426229508201</v>
      </c>
      <c r="D335" s="23">
        <f t="shared" si="14"/>
        <v>2.0956007462235369</v>
      </c>
    </row>
    <row r="336" spans="1:4">
      <c r="A336" s="20">
        <v>316</v>
      </c>
      <c r="B336" s="11">
        <f t="shared" si="12"/>
        <v>0.86338797814207646</v>
      </c>
      <c r="C336" s="11">
        <f t="shared" si="13"/>
        <v>0.13661202185792354</v>
      </c>
      <c r="D336" s="23">
        <f t="shared" si="14"/>
        <v>2.0588148339199956</v>
      </c>
    </row>
    <row r="337" spans="1:4">
      <c r="A337" s="20">
        <v>317</v>
      </c>
      <c r="B337" s="11">
        <f t="shared" si="12"/>
        <v>0.86612021857923494</v>
      </c>
      <c r="C337" s="11">
        <f t="shared" si="13"/>
        <v>0.13387978142076506</v>
      </c>
      <c r="D337" s="23">
        <f t="shared" si="14"/>
        <v>2.0219953306359648</v>
      </c>
    </row>
    <row r="338" spans="1:4">
      <c r="A338" s="20">
        <v>318</v>
      </c>
      <c r="B338" s="11">
        <f t="shared" si="12"/>
        <v>0.86885245901639341</v>
      </c>
      <c r="C338" s="11">
        <f t="shared" si="13"/>
        <v>0.13114754098360659</v>
      </c>
      <c r="D338" s="23">
        <f t="shared" si="14"/>
        <v>1.9851389546359808</v>
      </c>
    </row>
    <row r="339" spans="1:4">
      <c r="A339" s="20">
        <v>319</v>
      </c>
      <c r="B339" s="11">
        <f t="shared" si="12"/>
        <v>0.87158469945355188</v>
      </c>
      <c r="C339" s="11">
        <f t="shared" si="13"/>
        <v>0.12841530054644812</v>
      </c>
      <c r="D339" s="23">
        <f t="shared" si="14"/>
        <v>1.948242292514859</v>
      </c>
    </row>
    <row r="340" spans="1:4">
      <c r="A340" s="20">
        <v>320</v>
      </c>
      <c r="B340" s="11">
        <f t="shared" si="12"/>
        <v>0.87431693989071035</v>
      </c>
      <c r="C340" s="11">
        <f t="shared" si="13"/>
        <v>0.12568306010928965</v>
      </c>
      <c r="D340" s="23">
        <f t="shared" si="14"/>
        <v>1.9113017896172295</v>
      </c>
    </row>
    <row r="341" spans="1:4">
      <c r="A341" s="20">
        <v>321</v>
      </c>
      <c r="B341" s="11">
        <f t="shared" si="12"/>
        <v>0.87704918032786883</v>
      </c>
      <c r="C341" s="11">
        <f t="shared" si="13"/>
        <v>0.12295081967213117</v>
      </c>
      <c r="D341" s="23">
        <f t="shared" si="14"/>
        <v>1.8743137395634568</v>
      </c>
    </row>
    <row r="342" spans="1:4">
      <c r="A342" s="20">
        <v>322</v>
      </c>
      <c r="B342" s="11">
        <f t="shared" ref="B342:B385" si="15">A342/366</f>
        <v>0.8797814207650273</v>
      </c>
      <c r="C342" s="11">
        <f t="shared" ref="C342:C385" si="16">1-B342</f>
        <v>0.1202185792349727</v>
      </c>
      <c r="D342" s="23">
        <f t="shared" ref="D342:D385" si="17">$B$8*(-LN(A342/365))^(1/$B$7)</f>
        <v>1.837274272775806</v>
      </c>
    </row>
    <row r="343" spans="1:4">
      <c r="A343" s="20">
        <v>323</v>
      </c>
      <c r="B343" s="11">
        <f t="shared" si="15"/>
        <v>0.88251366120218577</v>
      </c>
      <c r="C343" s="11">
        <f t="shared" si="16"/>
        <v>0.11748633879781423</v>
      </c>
      <c r="D343" s="23">
        <f t="shared" si="17"/>
        <v>1.8001793438833658</v>
      </c>
    </row>
    <row r="344" spans="1:4">
      <c r="A344" s="20">
        <v>324</v>
      </c>
      <c r="B344" s="11">
        <f t="shared" si="15"/>
        <v>0.88524590163934425</v>
      </c>
      <c r="C344" s="11">
        <f t="shared" si="16"/>
        <v>0.11475409836065575</v>
      </c>
      <c r="D344" s="23">
        <f t="shared" si="17"/>
        <v>1.7630247178662604</v>
      </c>
    </row>
    <row r="345" spans="1:4">
      <c r="A345" s="20">
        <v>325</v>
      </c>
      <c r="B345" s="11">
        <f t="shared" si="15"/>
        <v>0.88797814207650272</v>
      </c>
      <c r="C345" s="11">
        <f t="shared" si="16"/>
        <v>0.11202185792349728</v>
      </c>
      <c r="D345" s="23">
        <f t="shared" si="17"/>
        <v>1.7258059547785169</v>
      </c>
    </row>
    <row r="346" spans="1:4">
      <c r="A346" s="20">
        <v>326</v>
      </c>
      <c r="B346" s="11">
        <f t="shared" si="15"/>
        <v>0.89071038251366119</v>
      </c>
      <c r="C346" s="11">
        <f t="shared" si="16"/>
        <v>0.10928961748633881</v>
      </c>
      <c r="D346" s="23">
        <f t="shared" si="17"/>
        <v>1.6885183928639647</v>
      </c>
    </row>
    <row r="347" spans="1:4">
      <c r="A347" s="20">
        <v>327</v>
      </c>
      <c r="B347" s="11">
        <f t="shared" si="15"/>
        <v>0.89344262295081966</v>
      </c>
      <c r="C347" s="11">
        <f t="shared" si="16"/>
        <v>0.10655737704918034</v>
      </c>
      <c r="D347" s="23">
        <f t="shared" si="17"/>
        <v>1.6511571298499554</v>
      </c>
    </row>
    <row r="348" spans="1:4">
      <c r="A348" s="20">
        <v>328</v>
      </c>
      <c r="B348" s="11">
        <f t="shared" si="15"/>
        <v>0.89617486338797814</v>
      </c>
      <c r="C348" s="11">
        <f t="shared" si="16"/>
        <v>0.10382513661202186</v>
      </c>
      <c r="D348" s="23">
        <f t="shared" si="17"/>
        <v>1.6137170021684486</v>
      </c>
    </row>
    <row r="349" spans="1:4">
      <c r="A349" s="20">
        <v>329</v>
      </c>
      <c r="B349" s="11">
        <f t="shared" si="15"/>
        <v>0.89890710382513661</v>
      </c>
      <c r="C349" s="11">
        <f t="shared" si="16"/>
        <v>0.10109289617486339</v>
      </c>
      <c r="D349" s="23">
        <f t="shared" si="17"/>
        <v>1.5761925618118933</v>
      </c>
    </row>
    <row r="350" spans="1:4">
      <c r="A350" s="20">
        <v>330</v>
      </c>
      <c r="B350" s="11">
        <f t="shared" si="15"/>
        <v>0.90163934426229508</v>
      </c>
      <c r="C350" s="11">
        <f t="shared" si="16"/>
        <v>9.8360655737704916E-2</v>
      </c>
      <c r="D350" s="23">
        <f t="shared" si="17"/>
        <v>1.5385780504807851</v>
      </c>
    </row>
    <row r="351" spans="1:4">
      <c r="A351" s="20">
        <v>331</v>
      </c>
      <c r="B351" s="11">
        <f t="shared" si="15"/>
        <v>0.90437158469945356</v>
      </c>
      <c r="C351" s="11">
        <f t="shared" si="16"/>
        <v>9.5628415300546443E-2</v>
      </c>
      <c r="D351" s="23">
        <f t="shared" si="17"/>
        <v>1.5008673706187659</v>
      </c>
    </row>
    <row r="352" spans="1:4">
      <c r="A352" s="20">
        <v>332</v>
      </c>
      <c r="B352" s="11">
        <f t="shared" si="15"/>
        <v>0.90710382513661203</v>
      </c>
      <c r="C352" s="11">
        <f t="shared" si="16"/>
        <v>9.289617486338797E-2</v>
      </c>
      <c r="D352" s="23">
        <f t="shared" si="17"/>
        <v>1.4630540528571827</v>
      </c>
    </row>
    <row r="353" spans="1:4">
      <c r="A353" s="20">
        <v>333</v>
      </c>
      <c r="B353" s="11">
        <f t="shared" si="15"/>
        <v>0.9098360655737705</v>
      </c>
      <c r="C353" s="11">
        <f t="shared" si="16"/>
        <v>9.0163934426229497E-2</v>
      </c>
      <c r="D353" s="23">
        <f t="shared" si="17"/>
        <v>1.4251312193008483</v>
      </c>
    </row>
    <row r="354" spans="1:4">
      <c r="A354" s="20">
        <v>334</v>
      </c>
      <c r="B354" s="11">
        <f t="shared" si="15"/>
        <v>0.91256830601092898</v>
      </c>
      <c r="C354" s="11">
        <f t="shared" si="16"/>
        <v>8.7431693989071024E-2</v>
      </c>
      <c r="D354" s="23">
        <f t="shared" si="17"/>
        <v>1.3870915419762462</v>
      </c>
    </row>
    <row r="355" spans="1:4">
      <c r="A355" s="20">
        <v>335</v>
      </c>
      <c r="B355" s="11">
        <f t="shared" si="15"/>
        <v>0.91530054644808745</v>
      </c>
      <c r="C355" s="11">
        <f t="shared" si="16"/>
        <v>8.4699453551912551E-2</v>
      </c>
      <c r="D355" s="23">
        <f t="shared" si="17"/>
        <v>1.3489271956271232</v>
      </c>
    </row>
    <row r="356" spans="1:4">
      <c r="A356" s="20">
        <v>336</v>
      </c>
      <c r="B356" s="11">
        <f t="shared" si="15"/>
        <v>0.91803278688524592</v>
      </c>
      <c r="C356" s="11">
        <f t="shared" si="16"/>
        <v>8.1967213114754078E-2</v>
      </c>
      <c r="D356" s="23">
        <f t="shared" si="17"/>
        <v>1.3106298038732878</v>
      </c>
    </row>
    <row r="357" spans="1:4">
      <c r="A357" s="20">
        <v>337</v>
      </c>
      <c r="B357" s="11">
        <f t="shared" si="15"/>
        <v>0.92076502732240439</v>
      </c>
      <c r="C357" s="11">
        <f t="shared" si="16"/>
        <v>7.9234972677595605E-2</v>
      </c>
      <c r="D357" s="23">
        <f t="shared" si="17"/>
        <v>1.2721903775371435</v>
      </c>
    </row>
    <row r="358" spans="1:4">
      <c r="A358" s="20">
        <v>338</v>
      </c>
      <c r="B358" s="11">
        <f t="shared" si="15"/>
        <v>0.92349726775956287</v>
      </c>
      <c r="C358" s="11">
        <f t="shared" si="16"/>
        <v>7.6502732240437132E-2</v>
      </c>
      <c r="D358" s="23">
        <f t="shared" si="17"/>
        <v>1.2335992436766403</v>
      </c>
    </row>
    <row r="359" spans="1:4">
      <c r="A359" s="20">
        <v>339</v>
      </c>
      <c r="B359" s="11">
        <f t="shared" si="15"/>
        <v>0.92622950819672134</v>
      </c>
      <c r="C359" s="11">
        <f t="shared" si="16"/>
        <v>7.3770491803278659E-2</v>
      </c>
      <c r="D359" s="23">
        <f t="shared" si="17"/>
        <v>1.1948459635262489</v>
      </c>
    </row>
    <row r="360" spans="1:4">
      <c r="A360" s="20">
        <v>340</v>
      </c>
      <c r="B360" s="11">
        <f t="shared" si="15"/>
        <v>0.92896174863387981</v>
      </c>
      <c r="C360" s="11">
        <f t="shared" si="16"/>
        <v>7.1038251366120186E-2</v>
      </c>
      <c r="D360" s="23">
        <f t="shared" si="17"/>
        <v>1.1559192371167168</v>
      </c>
    </row>
    <row r="361" spans="1:4">
      <c r="A361" s="20">
        <v>341</v>
      </c>
      <c r="B361" s="11">
        <f t="shared" si="15"/>
        <v>0.93169398907103829</v>
      </c>
      <c r="C361" s="11">
        <f t="shared" si="16"/>
        <v>6.8306010928961713E-2</v>
      </c>
      <c r="D361" s="23">
        <f t="shared" si="17"/>
        <v>1.116806791788846</v>
      </c>
    </row>
    <row r="362" spans="1:4">
      <c r="A362" s="20">
        <v>342</v>
      </c>
      <c r="B362" s="11">
        <f t="shared" si="15"/>
        <v>0.93442622950819676</v>
      </c>
      <c r="C362" s="11">
        <f t="shared" si="16"/>
        <v>6.557377049180324E-2</v>
      </c>
      <c r="D362" s="23">
        <f t="shared" si="17"/>
        <v>1.0774952510934526</v>
      </c>
    </row>
    <row r="363" spans="1:4">
      <c r="A363" s="20">
        <v>343</v>
      </c>
      <c r="B363" s="11">
        <f t="shared" si="15"/>
        <v>0.93715846994535523</v>
      </c>
      <c r="C363" s="11">
        <f t="shared" si="16"/>
        <v>6.2841530054644767E-2</v>
      </c>
      <c r="D363" s="23">
        <f t="shared" si="17"/>
        <v>1.0379699796190041</v>
      </c>
    </row>
    <row r="364" spans="1:4">
      <c r="A364" s="20">
        <v>344</v>
      </c>
      <c r="B364" s="11">
        <f t="shared" si="15"/>
        <v>0.93989071038251371</v>
      </c>
      <c r="C364" s="11">
        <f t="shared" si="16"/>
        <v>6.0109289617486295E-2</v>
      </c>
      <c r="D364" s="23">
        <f t="shared" si="17"/>
        <v>0.99821489802492758</v>
      </c>
    </row>
    <row r="365" spans="1:4">
      <c r="A365" s="20">
        <v>345</v>
      </c>
      <c r="B365" s="11">
        <f t="shared" si="15"/>
        <v>0.94262295081967218</v>
      </c>
      <c r="C365" s="11">
        <f t="shared" si="16"/>
        <v>5.7377049180327822E-2</v>
      </c>
      <c r="D365" s="23">
        <f t="shared" si="17"/>
        <v>0.95821226085905253</v>
      </c>
    </row>
    <row r="366" spans="1:4">
      <c r="A366" s="20">
        <v>346</v>
      </c>
      <c r="B366" s="11">
        <f t="shared" si="15"/>
        <v>0.94535519125683065</v>
      </c>
      <c r="C366" s="11">
        <f t="shared" si="16"/>
        <v>5.4644808743169349E-2</v>
      </c>
      <c r="D366" s="23">
        <f t="shared" si="17"/>
        <v>0.91794238742243228</v>
      </c>
    </row>
    <row r="367" spans="1:4">
      <c r="A367" s="20">
        <v>347</v>
      </c>
      <c r="B367" s="11">
        <f t="shared" si="15"/>
        <v>0.94808743169398912</v>
      </c>
      <c r="C367" s="11">
        <f t="shared" si="16"/>
        <v>5.1912568306010876E-2</v>
      </c>
      <c r="D367" s="23">
        <f t="shared" si="17"/>
        <v>0.87738333274595182</v>
      </c>
    </row>
    <row r="368" spans="1:4">
      <c r="A368" s="20">
        <v>348</v>
      </c>
      <c r="B368" s="11">
        <f t="shared" si="15"/>
        <v>0.95081967213114749</v>
      </c>
      <c r="C368" s="11">
        <f t="shared" si="16"/>
        <v>4.9180327868852514E-2</v>
      </c>
      <c r="D368" s="23">
        <f t="shared" si="17"/>
        <v>0.83651048125507765</v>
      </c>
    </row>
    <row r="369" spans="1:4">
      <c r="A369" s="20">
        <v>349</v>
      </c>
      <c r="B369" s="11">
        <f t="shared" si="15"/>
        <v>0.95355191256830596</v>
      </c>
      <c r="C369" s="11">
        <f t="shared" si="16"/>
        <v>4.6448087431694041E-2</v>
      </c>
      <c r="D369" s="23">
        <f t="shared" si="17"/>
        <v>0.79529603929459669</v>
      </c>
    </row>
    <row r="370" spans="1:4">
      <c r="A370" s="20">
        <v>350</v>
      </c>
      <c r="B370" s="11">
        <f t="shared" si="15"/>
        <v>0.95628415300546443</v>
      </c>
      <c r="C370" s="11">
        <f t="shared" si="16"/>
        <v>4.3715846994535568E-2</v>
      </c>
      <c r="D370" s="23">
        <f t="shared" si="17"/>
        <v>0.75370839337281692</v>
      </c>
    </row>
    <row r="371" spans="1:4">
      <c r="A371" s="20">
        <v>351</v>
      </c>
      <c r="B371" s="11">
        <f t="shared" si="15"/>
        <v>0.95901639344262291</v>
      </c>
      <c r="C371" s="11">
        <f t="shared" si="16"/>
        <v>4.0983606557377095E-2</v>
      </c>
      <c r="D371" s="23">
        <f t="shared" si="17"/>
        <v>0.71171128715843857</v>
      </c>
    </row>
    <row r="372" spans="1:4">
      <c r="A372" s="20">
        <v>352</v>
      </c>
      <c r="B372" s="11">
        <f t="shared" si="15"/>
        <v>0.96174863387978138</v>
      </c>
      <c r="C372" s="11">
        <f t="shared" si="16"/>
        <v>3.8251366120218622E-2</v>
      </c>
      <c r="D372" s="23">
        <f t="shared" si="17"/>
        <v>0.66926274924913232</v>
      </c>
    </row>
    <row r="373" spans="1:4">
      <c r="A373" s="20">
        <v>353</v>
      </c>
      <c r="B373" s="11">
        <f t="shared" si="15"/>
        <v>0.96448087431693985</v>
      </c>
      <c r="C373" s="11">
        <f t="shared" si="16"/>
        <v>3.5519125683060149E-2</v>
      </c>
      <c r="D373" s="23">
        <f t="shared" si="17"/>
        <v>0.62631367093707235</v>
      </c>
    </row>
    <row r="374" spans="1:4">
      <c r="A374" s="20">
        <v>354</v>
      </c>
      <c r="B374" s="11">
        <f t="shared" si="15"/>
        <v>0.96721311475409832</v>
      </c>
      <c r="C374" s="11">
        <f t="shared" si="16"/>
        <v>3.2786885245901676E-2</v>
      </c>
      <c r="D374" s="23">
        <f t="shared" si="17"/>
        <v>0.5828058804586691</v>
      </c>
    </row>
    <row r="375" spans="1:4">
      <c r="A375" s="20">
        <v>355</v>
      </c>
      <c r="B375" s="11">
        <f t="shared" si="15"/>
        <v>0.9699453551912568</v>
      </c>
      <c r="C375" s="11">
        <f t="shared" si="16"/>
        <v>3.0054644808743203E-2</v>
      </c>
      <c r="D375" s="23">
        <f t="shared" si="17"/>
        <v>0.53866947242307184</v>
      </c>
    </row>
    <row r="376" spans="1:4">
      <c r="A376" s="20">
        <v>356</v>
      </c>
      <c r="B376" s="11">
        <f t="shared" si="15"/>
        <v>0.97267759562841527</v>
      </c>
      <c r="C376" s="11">
        <f t="shared" si="16"/>
        <v>2.732240437158473E-2</v>
      </c>
      <c r="D376" s="23">
        <f t="shared" si="17"/>
        <v>0.49381899898129239</v>
      </c>
    </row>
    <row r="377" spans="1:4">
      <c r="A377" s="20">
        <v>357</v>
      </c>
      <c r="B377" s="11">
        <f t="shared" si="15"/>
        <v>0.97540983606557374</v>
      </c>
      <c r="C377" s="11">
        <f t="shared" si="16"/>
        <v>2.4590163934426257E-2</v>
      </c>
      <c r="D377" s="23">
        <f t="shared" si="17"/>
        <v>0.44814785291135179</v>
      </c>
    </row>
    <row r="378" spans="1:4">
      <c r="A378" s="20">
        <v>358</v>
      </c>
      <c r="B378" s="11">
        <f t="shared" si="15"/>
        <v>0.97814207650273222</v>
      </c>
      <c r="C378" s="11">
        <f t="shared" si="16"/>
        <v>2.1857923497267784E-2</v>
      </c>
      <c r="D378" s="23">
        <f t="shared" si="17"/>
        <v>0.40151964144081603</v>
      </c>
    </row>
    <row r="379" spans="1:4">
      <c r="A379" s="20">
        <v>359</v>
      </c>
      <c r="B379" s="11">
        <f t="shared" si="15"/>
        <v>0.98087431693989069</v>
      </c>
      <c r="C379" s="11">
        <f t="shared" si="16"/>
        <v>1.9125683060109311E-2</v>
      </c>
      <c r="D379" s="23">
        <f t="shared" si="17"/>
        <v>0.35375425499835533</v>
      </c>
    </row>
    <row r="380" spans="1:4">
      <c r="A380" s="20">
        <v>360</v>
      </c>
      <c r="B380" s="11">
        <f t="shared" si="15"/>
        <v>0.98360655737704916</v>
      </c>
      <c r="C380" s="11">
        <f t="shared" si="16"/>
        <v>1.6393442622950838E-2</v>
      </c>
      <c r="D380" s="23">
        <f t="shared" si="17"/>
        <v>0.30460387596087235</v>
      </c>
    </row>
    <row r="381" spans="1:4">
      <c r="A381" s="20">
        <v>361</v>
      </c>
      <c r="B381" s="11">
        <f t="shared" si="15"/>
        <v>0.98633879781420764</v>
      </c>
      <c r="C381" s="11">
        <f t="shared" si="16"/>
        <v>1.3661202185792365E-2</v>
      </c>
      <c r="D381" s="23">
        <f t="shared" si="17"/>
        <v>0.25370799016703516</v>
      </c>
    </row>
    <row r="382" spans="1:4">
      <c r="A382" s="20">
        <v>362</v>
      </c>
      <c r="B382" s="11">
        <f t="shared" si="15"/>
        <v>0.98907103825136611</v>
      </c>
      <c r="C382" s="11">
        <f t="shared" si="16"/>
        <v>1.0928961748633892E-2</v>
      </c>
      <c r="D382" s="23">
        <f t="shared" si="17"/>
        <v>0.20049834155107424</v>
      </c>
    </row>
    <row r="383" spans="1:4">
      <c r="A383" s="20">
        <v>363</v>
      </c>
      <c r="B383" s="11">
        <f t="shared" si="15"/>
        <v>0.99180327868852458</v>
      </c>
      <c r="C383" s="11">
        <f t="shared" si="16"/>
        <v>8.1967213114754189E-3</v>
      </c>
      <c r="D383" s="23">
        <f t="shared" si="17"/>
        <v>0.14395810103758386</v>
      </c>
    </row>
    <row r="384" spans="1:4">
      <c r="A384" s="20">
        <v>364</v>
      </c>
      <c r="B384" s="11">
        <f t="shared" si="15"/>
        <v>0.99453551912568305</v>
      </c>
      <c r="C384" s="11">
        <f t="shared" si="16"/>
        <v>5.464480874316946E-3</v>
      </c>
      <c r="D384" s="23">
        <f t="shared" si="17"/>
        <v>8.1776313723965127E-2</v>
      </c>
    </row>
    <row r="385" spans="1:4">
      <c r="A385" s="20">
        <v>365</v>
      </c>
      <c r="B385" s="11">
        <f t="shared" si="15"/>
        <v>0.99726775956284153</v>
      </c>
      <c r="C385" s="11">
        <f t="shared" si="16"/>
        <v>2.732240437158473E-3</v>
      </c>
      <c r="D385" s="23">
        <f t="shared" si="17"/>
        <v>0</v>
      </c>
    </row>
  </sheetData>
  <mergeCells count="2">
    <mergeCell ref="A3:B3"/>
    <mergeCell ref="A18:B18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0-LEGGIMI</vt:lpstr>
      <vt:lpstr>1-DESCRITTORI BACINO</vt:lpstr>
      <vt:lpstr>2-STIMA LMOMENTI REGIONALI</vt:lpstr>
      <vt:lpstr>3-ANTROPIZZAZIONE LMOMENTI</vt:lpstr>
      <vt:lpstr>4-PARAMETRI DISTRIBUZIONE</vt:lpstr>
      <vt:lpstr>4.1-GRIGLIA "b"</vt:lpstr>
      <vt:lpstr>4.2-GRIGLIA "c"</vt:lpstr>
      <vt:lpstr>5.1-DISTRIBUZIONE di BURR</vt:lpstr>
      <vt:lpstr>5.2-DISTRIBUZIONE di Weibull</vt:lpstr>
      <vt:lpstr>5.3-DISTRIBUZIONE di Pareto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M.</dc:creator>
  <cp:lastModifiedBy>Daniele</cp:lastModifiedBy>
  <dcterms:created xsi:type="dcterms:W3CDTF">2013-12-02T11:59:06Z</dcterms:created>
  <dcterms:modified xsi:type="dcterms:W3CDTF">2014-01-20T22:36:19Z</dcterms:modified>
</cp:coreProperties>
</file>